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Sheet2" sheetId="2" r:id="rId1"/>
    <sheet name="Sheet3" sheetId="3" r:id="rId2"/>
  </sheets>
  <definedNames>
    <definedName name="_xlnm.Print_Area" localSheetId="0">Sheet2!$A$1:$L$42</definedName>
  </definedNames>
  <calcPr calcId="145621"/>
</workbook>
</file>

<file path=xl/calcChain.xml><?xml version="1.0" encoding="utf-8"?>
<calcChain xmlns="http://schemas.openxmlformats.org/spreadsheetml/2006/main">
  <c r="B28" i="2" l="1"/>
  <c r="B24" i="2"/>
  <c r="B19" i="2"/>
  <c r="K28" i="2" l="1"/>
  <c r="J28" i="2"/>
  <c r="I28" i="2"/>
  <c r="H28" i="2"/>
  <c r="G28" i="2"/>
  <c r="F28" i="2"/>
  <c r="E28" i="2"/>
  <c r="D28" i="2"/>
  <c r="C28" i="2"/>
  <c r="K24" i="2"/>
  <c r="J24" i="2"/>
  <c r="I24" i="2"/>
  <c r="H24" i="2"/>
  <c r="G24" i="2"/>
  <c r="F24" i="2"/>
  <c r="E24" i="2"/>
  <c r="D24" i="2"/>
  <c r="C24" i="2"/>
  <c r="H19" i="2"/>
  <c r="G19" i="2"/>
  <c r="F19" i="2"/>
  <c r="E19" i="2"/>
  <c r="D19" i="2"/>
  <c r="C19" i="2"/>
  <c r="E18" i="2" l="1"/>
  <c r="K10" i="2"/>
  <c r="K18" i="2" s="1"/>
  <c r="K19" i="2" s="1"/>
  <c r="J10" i="2"/>
  <c r="J18" i="2" s="1"/>
  <c r="J19" i="2" s="1"/>
  <c r="I10" i="2"/>
  <c r="I18" i="2" s="1"/>
  <c r="I19" i="2" s="1"/>
  <c r="H10" i="2"/>
  <c r="H18" i="2" s="1"/>
  <c r="G10" i="2"/>
  <c r="G18" i="2" s="1"/>
  <c r="F10" i="2"/>
  <c r="F18" i="2" s="1"/>
  <c r="E10" i="2"/>
  <c r="D10" i="2"/>
  <c r="D18" i="2" s="1"/>
  <c r="C10" i="2"/>
  <c r="C18" i="2" s="1"/>
  <c r="B10" i="2"/>
  <c r="B18" i="2" s="1"/>
  <c r="G21" i="2" l="1"/>
  <c r="H21" i="2"/>
  <c r="E26" i="2" l="1"/>
  <c r="E23" i="2"/>
  <c r="E22" i="2"/>
  <c r="E21" i="2"/>
  <c r="E20" i="2" l="1"/>
  <c r="E29" i="2" s="1"/>
  <c r="J23" i="2"/>
  <c r="K23" i="2"/>
  <c r="I23" i="2"/>
  <c r="G23" i="2"/>
  <c r="H23" i="2"/>
  <c r="F23" i="2"/>
  <c r="C26" i="2" l="1"/>
  <c r="D26" i="2"/>
  <c r="F26" i="2"/>
  <c r="G26" i="2"/>
  <c r="H26" i="2"/>
  <c r="I26" i="2"/>
  <c r="J26" i="2"/>
  <c r="K26" i="2"/>
  <c r="B26" i="2"/>
  <c r="K22" i="2" l="1"/>
  <c r="J22" i="2"/>
  <c r="I22" i="2"/>
  <c r="H22" i="2"/>
  <c r="G22" i="2"/>
  <c r="F22" i="2"/>
  <c r="D22" i="2"/>
  <c r="C22" i="2"/>
  <c r="B22" i="2"/>
  <c r="K21" i="2"/>
  <c r="J21" i="2"/>
  <c r="J20" i="2" l="1"/>
  <c r="K20" i="2"/>
  <c r="B23" i="2"/>
  <c r="C21" i="2"/>
  <c r="D21" i="2"/>
  <c r="F21" i="2"/>
  <c r="I21" i="2"/>
  <c r="B21" i="2"/>
  <c r="H20" i="2"/>
  <c r="H29" i="2" s="1"/>
  <c r="K29" i="2" l="1"/>
  <c r="J29" i="2"/>
  <c r="I20" i="2"/>
  <c r="I29" i="2" s="1"/>
  <c r="C20" i="2"/>
  <c r="C29" i="2" s="1"/>
  <c r="D20" i="2"/>
  <c r="D29" i="2" s="1"/>
  <c r="G20" i="2"/>
  <c r="G29" i="2" s="1"/>
  <c r="F20" i="2"/>
  <c r="F29" i="2" s="1"/>
  <c r="B20" i="2"/>
  <c r="B29" i="2" s="1"/>
</calcChain>
</file>

<file path=xl/sharedStrings.xml><?xml version="1.0" encoding="utf-8"?>
<sst xmlns="http://schemas.openxmlformats.org/spreadsheetml/2006/main" count="69" uniqueCount="47">
  <si>
    <t>PARTICULARS</t>
  </si>
  <si>
    <t>UNIT TYPE</t>
  </si>
  <si>
    <t>UNIT AREA IN SFT</t>
  </si>
  <si>
    <t>EDC/SFT</t>
  </si>
  <si>
    <t>IDC/SFT</t>
  </si>
  <si>
    <t>PLC/SFT</t>
  </si>
  <si>
    <t>No of Parking</t>
  </si>
  <si>
    <t>BASIC SALE PRICE</t>
  </si>
  <si>
    <t>INFRASTACTURE DEVELOPMENT CHARGES</t>
  </si>
  <si>
    <t>CAR PARKING CHARGES (CPC)</t>
  </si>
  <si>
    <t>Community Building Security Deposit (CBSD)</t>
  </si>
  <si>
    <t>Community Building Furnishing Charges (CBFC)</t>
  </si>
  <si>
    <t>Open Car Parking</t>
  </si>
  <si>
    <t>Covered Car Park</t>
  </si>
  <si>
    <t>THE MELODY</t>
  </si>
  <si>
    <t>THE RHYTHM</t>
  </si>
  <si>
    <t>THE HARMONY</t>
  </si>
  <si>
    <t>THE SYMPHONY</t>
  </si>
  <si>
    <t>Total</t>
  </si>
  <si>
    <t>Notes:</t>
  </si>
  <si>
    <t>2BHK+Utility</t>
  </si>
  <si>
    <t>4BHK+Utility</t>
  </si>
  <si>
    <t xml:space="preserve"> PENTHOUSE </t>
  </si>
  <si>
    <t>NA</t>
  </si>
  <si>
    <t>NET BASIC SALE PRICE</t>
  </si>
  <si>
    <t>EXTERNAL DEVELOPMENT CHARGES</t>
  </si>
  <si>
    <t>PRICE LIST - The Heartsong, Sec 108, Gurgaon</t>
  </si>
  <si>
    <t>Interest Free Maintenance Security</t>
  </si>
  <si>
    <t>3BHK+ Utility</t>
  </si>
  <si>
    <t xml:space="preserve"> </t>
  </si>
  <si>
    <t>1) The above Basic Sale Price is valid as on date.</t>
  </si>
  <si>
    <t>2) Service Tax shall be payable as per the Government rules and regulations and shall be payable with each instalment(s).</t>
  </si>
  <si>
    <r>
      <t>3)</t>
    </r>
    <r>
      <rPr>
        <sz val="16"/>
        <color theme="1"/>
        <rFont val="Times New Roman"/>
        <family val="1"/>
      </rPr>
      <t xml:space="preserve">      </t>
    </r>
    <r>
      <rPr>
        <sz val="16"/>
        <color theme="1"/>
        <rFont val="Calibri"/>
        <family val="2"/>
        <scheme val="minor"/>
      </rPr>
      <t>External Development Charges [EDC] &amp; Infrastructure Development Charges [IDC] and other incidental charges thereon are as presently applicable. Future upward/downward revision by the Government shall be extra.</t>
    </r>
  </si>
  <si>
    <r>
      <t>4)</t>
    </r>
    <r>
      <rPr>
        <sz val="16"/>
        <color theme="1"/>
        <rFont val="Times New Roman"/>
        <family val="1"/>
      </rPr>
      <t xml:space="preserve">      </t>
    </r>
    <r>
      <rPr>
        <sz val="16"/>
        <color theme="1"/>
        <rFont val="Calibri"/>
        <family val="2"/>
        <scheme val="minor"/>
      </rPr>
      <t>Other charges towards Electric Sub Station and meter charges, water supply and consumption charges, sewage connection charges and any other charges levied by the Competent Authority will be proportionately charged. Additional amounts towards compliance of Haryana Apartment Ownership Act, 1963 (as amended time to time) and rules thereunder shall be payable at the time of offer of possession at prevailing rates.</t>
    </r>
  </si>
  <si>
    <r>
      <t>5)</t>
    </r>
    <r>
      <rPr>
        <sz val="16"/>
        <color theme="1"/>
        <rFont val="Times New Roman"/>
        <family val="1"/>
      </rPr>
      <t xml:space="preserve">      </t>
    </r>
    <r>
      <rPr>
        <sz val="16"/>
        <color theme="1"/>
        <rFont val="Calibri"/>
        <family val="2"/>
        <scheme val="minor"/>
      </rPr>
      <t>The above instalments(s) shall become payable on demand irrespective of the order in which they are stated.</t>
    </r>
  </si>
  <si>
    <r>
      <t>6)</t>
    </r>
    <r>
      <rPr>
        <sz val="16"/>
        <color theme="1"/>
        <rFont val="Times New Roman"/>
        <family val="1"/>
      </rPr>
      <t xml:space="preserve">      </t>
    </r>
    <r>
      <rPr>
        <sz val="16"/>
        <color theme="1"/>
        <rFont val="Calibri"/>
        <family val="2"/>
        <scheme val="minor"/>
      </rPr>
      <t>The terms and conditions as per the application form and the Apartment Buyer Agreement shall be applicable.</t>
    </r>
  </si>
  <si>
    <t xml:space="preserve">BASIC SALE PRICE/SFT </t>
  </si>
  <si>
    <t>Effective BSP</t>
  </si>
  <si>
    <t>Special offer (Rs 500)</t>
  </si>
  <si>
    <t>SERVICE TAX on BSP @ 4.2%</t>
  </si>
  <si>
    <t>SERVICE TAX (CPC) @ 4.2%</t>
  </si>
  <si>
    <t>SERVICE TAX (CBFC) @ 4.2%</t>
  </si>
  <si>
    <t>as applicable</t>
  </si>
  <si>
    <t>7)      PLC as applicable</t>
  </si>
  <si>
    <t>Single PLC                                 100</t>
  </si>
  <si>
    <t>Double PLC                               200</t>
  </si>
  <si>
    <t>Triple PLC                                 250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</si>
</sst>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6"/>
      <color theme="1"/>
      <name val="Calibri"/>
      <family val="2"/>
      <scheme val="minor"/>
    </font>
    <font>
      <b/>
      <sz val="16"/>
      <color theme="1"/>
      <name val="Calibri"/>
      <family val="2"/>
      <scheme val="minor"/>
    </font>
    <font>
      <b/>
      <sz val="16"/>
      <color rgb="FF000000"/>
      <name val="Calibri"/>
      <family val="2"/>
      <scheme val="minor"/>
    </font>
    <font>
      <b/>
      <u/>
      <sz val="16"/>
      <color theme="1"/>
      <name val="Calibri"/>
      <family val="2"/>
      <scheme val="minor"/>
    </font>
    <font>
      <sz val="16"/>
      <color rgb="FF000000"/>
      <name val="Calibri"/>
      <family val="2"/>
      <scheme val="minor"/>
    </font>
    <font>
      <sz val="1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52">
    <xf numFmtId="0" fontId="0" fillId="0" borderId="0" xfId="0"/>
    <xf numFmtId="0" fontId="1" fillId="2" borderId="0" xfId="0" applyFont="1" applyFill="1"/>
    <xf numFmtId="0" fontId="1" fillId="2" borderId="11" xfId="0" applyFont="1" applyFill="1" applyBorder="1"/>
    <xf numFmtId="0" fontId="1" fillId="2" borderId="1" xfId="0" applyFont="1" applyFill="1" applyBorder="1"/>
    <xf numFmtId="0" fontId="1" fillId="2" borderId="14" xfId="0" applyFont="1" applyFill="1" applyBorder="1"/>
    <xf numFmtId="0" fontId="1" fillId="2" borderId="12" xfId="0" applyFont="1" applyFill="1" applyBorder="1"/>
    <xf numFmtId="0" fontId="1" fillId="2" borderId="0" xfId="0" applyFont="1" applyFill="1" applyBorder="1"/>
    <xf numFmtId="0" fontId="1" fillId="2" borderId="5" xfId="0" applyFont="1" applyFill="1" applyBorder="1"/>
    <xf numFmtId="0" fontId="1" fillId="2" borderId="5" xfId="0" applyFont="1" applyFill="1" applyBorder="1" applyAlignment="1">
      <alignment horizontal="left"/>
    </xf>
    <xf numFmtId="0" fontId="2" fillId="3" borderId="19" xfId="0" applyFont="1" applyFill="1" applyBorder="1" applyAlignment="1">
      <alignment horizontal="left" vertical="center"/>
    </xf>
    <xf numFmtId="0" fontId="2" fillId="3" borderId="3" xfId="0" applyFont="1" applyFill="1" applyBorder="1" applyAlignment="1">
      <alignment horizontal="left" vertical="center"/>
    </xf>
    <xf numFmtId="0" fontId="1" fillId="2" borderId="3" xfId="0" applyFont="1" applyFill="1" applyBorder="1"/>
    <xf numFmtId="0" fontId="2" fillId="3" borderId="20" xfId="0" applyFont="1" applyFill="1" applyBorder="1" applyAlignment="1">
      <alignment horizontal="left" vertical="center"/>
    </xf>
    <xf numFmtId="0" fontId="3" fillId="2" borderId="19" xfId="0" applyFont="1" applyFill="1" applyBorder="1" applyAlignment="1">
      <alignment horizontal="left" vertical="center"/>
    </xf>
    <xf numFmtId="0" fontId="1" fillId="2" borderId="3" xfId="0" applyFont="1" applyFill="1" applyBorder="1" applyAlignment="1">
      <alignment horizontal="left"/>
    </xf>
    <xf numFmtId="0" fontId="1" fillId="2" borderId="20" xfId="0" applyFont="1" applyFill="1" applyBorder="1" applyAlignment="1">
      <alignment horizontal="left"/>
    </xf>
    <xf numFmtId="0" fontId="3" fillId="2" borderId="25" xfId="0" applyFont="1" applyFill="1" applyBorder="1" applyAlignment="1">
      <alignment horizontal="left" vertical="center"/>
    </xf>
    <xf numFmtId="0" fontId="1" fillId="2" borderId="13" xfId="0" applyFont="1" applyFill="1" applyBorder="1" applyAlignment="1">
      <alignment horizontal="left"/>
    </xf>
    <xf numFmtId="0" fontId="1" fillId="2" borderId="22" xfId="0" applyFont="1" applyFill="1" applyBorder="1" applyAlignment="1">
      <alignment horizontal="left"/>
    </xf>
    <xf numFmtId="0" fontId="3" fillId="2" borderId="27" xfId="0" applyFont="1" applyFill="1" applyBorder="1" applyAlignment="1">
      <alignment horizontal="left" vertical="center"/>
    </xf>
    <xf numFmtId="0" fontId="1" fillId="2" borderId="9" xfId="0" applyFont="1" applyFill="1" applyBorder="1" applyAlignment="1">
      <alignment horizontal="left"/>
    </xf>
    <xf numFmtId="0" fontId="1" fillId="2" borderId="28" xfId="0" applyFont="1" applyFill="1" applyBorder="1" applyAlignment="1">
      <alignment horizontal="left"/>
    </xf>
    <xf numFmtId="0" fontId="3" fillId="2" borderId="26" xfId="0" applyFont="1" applyFill="1" applyBorder="1" applyAlignment="1">
      <alignment horizontal="left" vertical="center"/>
    </xf>
    <xf numFmtId="0" fontId="1" fillId="2" borderId="7" xfId="0" applyFont="1" applyFill="1" applyBorder="1" applyAlignment="1">
      <alignment horizontal="left"/>
    </xf>
    <xf numFmtId="1" fontId="1" fillId="2" borderId="3" xfId="0" applyNumberFormat="1" applyFont="1" applyFill="1" applyBorder="1" applyAlignment="1">
      <alignment horizontal="left"/>
    </xf>
    <xf numFmtId="0" fontId="3" fillId="3" borderId="23" xfId="0" applyFont="1" applyFill="1" applyBorder="1" applyAlignment="1">
      <alignment horizontal="left" vertical="center"/>
    </xf>
    <xf numFmtId="0" fontId="1" fillId="3" borderId="8" xfId="0" applyNumberFormat="1" applyFont="1" applyFill="1" applyBorder="1" applyAlignment="1">
      <alignment horizontal="left"/>
    </xf>
    <xf numFmtId="0" fontId="1" fillId="3" borderId="24" xfId="0" applyNumberFormat="1" applyFont="1" applyFill="1" applyBorder="1" applyAlignment="1">
      <alignment horizontal="left"/>
    </xf>
    <xf numFmtId="0" fontId="4" fillId="0" borderId="12" xfId="0" applyFont="1" applyBorder="1" applyAlignment="1">
      <alignment horizontal="left" vertical="center"/>
    </xf>
    <xf numFmtId="0" fontId="5" fillId="0" borderId="0" xfId="0" applyFont="1" applyBorder="1" applyAlignment="1">
      <alignment horizontal="left" vertical="center" wrapText="1"/>
    </xf>
    <xf numFmtId="0" fontId="1" fillId="2" borderId="0" xfId="0" applyFont="1" applyFill="1" applyBorder="1" applyAlignment="1">
      <alignment horizontal="left"/>
    </xf>
    <xf numFmtId="0" fontId="1" fillId="2" borderId="12" xfId="0" applyFont="1" applyFill="1" applyBorder="1" applyAlignment="1">
      <alignment horizontal="left"/>
    </xf>
    <xf numFmtId="0" fontId="1" fillId="2" borderId="4" xfId="0" applyFont="1" applyFill="1" applyBorder="1" applyAlignment="1">
      <alignment horizontal="left"/>
    </xf>
    <xf numFmtId="0" fontId="1" fillId="2" borderId="15" xfId="0" applyFont="1" applyFill="1" applyBorder="1" applyAlignment="1">
      <alignment horizontal="left"/>
    </xf>
    <xf numFmtId="0" fontId="1" fillId="2" borderId="2" xfId="0" applyFont="1" applyFill="1" applyBorder="1"/>
    <xf numFmtId="0" fontId="3" fillId="4" borderId="19" xfId="0" applyFont="1" applyFill="1" applyBorder="1" applyAlignment="1">
      <alignment horizontal="left" vertical="center"/>
    </xf>
    <xf numFmtId="0" fontId="1" fillId="4" borderId="3" xfId="0" applyFont="1" applyFill="1" applyBorder="1" applyAlignment="1">
      <alignment horizontal="left"/>
    </xf>
    <xf numFmtId="0" fontId="1" fillId="2" borderId="3" xfId="0" applyFont="1" applyFill="1" applyBorder="1" applyAlignment="1">
      <alignment horizontal="center"/>
    </xf>
    <xf numFmtId="0" fontId="1" fillId="2" borderId="30" xfId="0" applyFont="1" applyFill="1" applyBorder="1"/>
    <xf numFmtId="0" fontId="1" fillId="2" borderId="31" xfId="0" applyFont="1" applyFill="1" applyBorder="1"/>
    <xf numFmtId="0" fontId="1" fillId="2" borderId="32" xfId="0" applyFont="1" applyFill="1" applyBorder="1"/>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9" xfId="0" applyFont="1" applyFill="1" applyBorder="1" applyAlignment="1">
      <alignment horizontal="center" vertical="center"/>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2" fillId="3" borderId="6"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57"/>
  <sheetViews>
    <sheetView tabSelected="1" view="pageBreakPreview" topLeftCell="A28" zoomScale="60" zoomScaleNormal="100" workbookViewId="0">
      <selection activeCell="A44" sqref="A44"/>
    </sheetView>
  </sheetViews>
  <sheetFormatPr defaultColWidth="9.140625" defaultRowHeight="21" x14ac:dyDescent="0.35"/>
  <cols>
    <col min="1" max="1" width="66.5703125" style="1" bestFit="1" customWidth="1"/>
    <col min="2" max="2" width="19.7109375" style="11" bestFit="1" customWidth="1"/>
    <col min="3" max="4" width="19.42578125" style="1" bestFit="1" customWidth="1"/>
    <col min="5" max="5" width="22.28515625" style="1" bestFit="1" customWidth="1"/>
    <col min="6" max="6" width="19.42578125" style="1" bestFit="1" customWidth="1"/>
    <col min="7" max="8" width="18.7109375" style="1" bestFit="1" customWidth="1"/>
    <col min="9" max="11" width="20.140625" style="1" bestFit="1" customWidth="1"/>
    <col min="12" max="16384" width="9.140625" style="1"/>
  </cols>
  <sheetData>
    <row r="1" spans="1:42" ht="21.75" thickBot="1" x14ac:dyDescent="0.4">
      <c r="B1" s="1"/>
    </row>
    <row r="2" spans="1:42" x14ac:dyDescent="0.35">
      <c r="A2" s="2"/>
      <c r="B2" s="3"/>
      <c r="C2" s="3"/>
      <c r="D2" s="3"/>
      <c r="E2" s="3"/>
      <c r="F2" s="3"/>
      <c r="G2" s="3"/>
      <c r="H2" s="3"/>
      <c r="I2" s="3"/>
      <c r="J2" s="3"/>
      <c r="K2" s="3"/>
      <c r="L2" s="4"/>
    </row>
    <row r="3" spans="1:42" ht="21.75" thickBot="1" x14ac:dyDescent="0.4">
      <c r="A3" s="5"/>
      <c r="B3" s="6"/>
      <c r="C3" s="6"/>
      <c r="D3" s="6"/>
      <c r="E3" s="6"/>
      <c r="F3" s="6"/>
      <c r="G3" s="6"/>
      <c r="H3" s="6"/>
      <c r="I3" s="6"/>
      <c r="J3" s="6"/>
      <c r="K3" s="6"/>
      <c r="L3" s="7"/>
    </row>
    <row r="4" spans="1:42" x14ac:dyDescent="0.35">
      <c r="A4" s="41" t="s">
        <v>26</v>
      </c>
      <c r="B4" s="42"/>
      <c r="C4" s="42"/>
      <c r="D4" s="42"/>
      <c r="E4" s="42"/>
      <c r="F4" s="42"/>
      <c r="G4" s="42"/>
      <c r="H4" s="42"/>
      <c r="I4" s="42"/>
      <c r="J4" s="42"/>
      <c r="K4" s="43"/>
      <c r="L4" s="8"/>
    </row>
    <row r="5" spans="1:42" s="11" customFormat="1" ht="15" customHeight="1" x14ac:dyDescent="0.35">
      <c r="A5" s="9" t="s">
        <v>0</v>
      </c>
      <c r="B5" s="10" t="s">
        <v>14</v>
      </c>
      <c r="C5" s="48" t="s">
        <v>15</v>
      </c>
      <c r="D5" s="51"/>
      <c r="E5" s="10" t="s">
        <v>16</v>
      </c>
      <c r="F5" s="48" t="s">
        <v>17</v>
      </c>
      <c r="G5" s="49"/>
      <c r="H5" s="49"/>
      <c r="I5" s="49"/>
      <c r="J5" s="49"/>
      <c r="K5" s="50"/>
      <c r="L5" s="8"/>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x14ac:dyDescent="0.35">
      <c r="A6" s="9" t="s">
        <v>1</v>
      </c>
      <c r="B6" s="10" t="s">
        <v>20</v>
      </c>
      <c r="C6" s="10" t="s">
        <v>28</v>
      </c>
      <c r="D6" s="10" t="s">
        <v>28</v>
      </c>
      <c r="E6" s="10" t="s">
        <v>20</v>
      </c>
      <c r="F6" s="10" t="s">
        <v>28</v>
      </c>
      <c r="G6" s="10" t="s">
        <v>21</v>
      </c>
      <c r="H6" s="10" t="s">
        <v>21</v>
      </c>
      <c r="I6" s="10" t="s">
        <v>22</v>
      </c>
      <c r="J6" s="10" t="s">
        <v>22</v>
      </c>
      <c r="K6" s="12" t="s">
        <v>22</v>
      </c>
      <c r="L6" s="8"/>
    </row>
    <row r="7" spans="1:42" x14ac:dyDescent="0.35">
      <c r="A7" s="13" t="s">
        <v>2</v>
      </c>
      <c r="B7" s="14">
        <v>1283</v>
      </c>
      <c r="C7" s="14">
        <v>1758</v>
      </c>
      <c r="D7" s="14">
        <v>2003</v>
      </c>
      <c r="E7" s="14">
        <v>1283</v>
      </c>
      <c r="F7" s="14">
        <v>2338</v>
      </c>
      <c r="G7" s="14">
        <v>2631</v>
      </c>
      <c r="H7" s="14">
        <v>2779</v>
      </c>
      <c r="I7" s="14">
        <v>4184</v>
      </c>
      <c r="J7" s="14">
        <v>4747</v>
      </c>
      <c r="K7" s="15">
        <v>4801</v>
      </c>
      <c r="L7" s="8"/>
    </row>
    <row r="8" spans="1:42" x14ac:dyDescent="0.35">
      <c r="A8" s="13" t="s">
        <v>36</v>
      </c>
      <c r="B8" s="14">
        <v>7250</v>
      </c>
      <c r="C8" s="14">
        <v>7250</v>
      </c>
      <c r="D8" s="14">
        <v>7250</v>
      </c>
      <c r="E8" s="14">
        <v>7250</v>
      </c>
      <c r="F8" s="14">
        <v>7250</v>
      </c>
      <c r="G8" s="14">
        <v>7250</v>
      </c>
      <c r="H8" s="14">
        <v>7250</v>
      </c>
      <c r="I8" s="14">
        <v>7600</v>
      </c>
      <c r="J8" s="14">
        <v>7600</v>
      </c>
      <c r="K8" s="14">
        <v>7600</v>
      </c>
      <c r="L8" s="8"/>
    </row>
    <row r="9" spans="1:42" x14ac:dyDescent="0.35">
      <c r="A9" s="13" t="s">
        <v>38</v>
      </c>
      <c r="B9" s="14">
        <v>500</v>
      </c>
      <c r="C9" s="14">
        <v>500</v>
      </c>
      <c r="D9" s="14">
        <v>500</v>
      </c>
      <c r="E9" s="14">
        <v>500</v>
      </c>
      <c r="F9" s="14">
        <v>500</v>
      </c>
      <c r="G9" s="14">
        <v>500</v>
      </c>
      <c r="H9" s="14">
        <v>500</v>
      </c>
      <c r="I9" s="14">
        <v>500</v>
      </c>
      <c r="J9" s="14">
        <v>500</v>
      </c>
      <c r="K9" s="14">
        <v>500</v>
      </c>
      <c r="L9" s="8"/>
    </row>
    <row r="10" spans="1:42" x14ac:dyDescent="0.35">
      <c r="A10" s="35" t="s">
        <v>37</v>
      </c>
      <c r="B10" s="36">
        <f>B8-B9</f>
        <v>6750</v>
      </c>
      <c r="C10" s="36">
        <f t="shared" ref="C10:K10" si="0">C8-C9</f>
        <v>6750</v>
      </c>
      <c r="D10" s="36">
        <f t="shared" si="0"/>
        <v>6750</v>
      </c>
      <c r="E10" s="36">
        <f t="shared" si="0"/>
        <v>6750</v>
      </c>
      <c r="F10" s="36">
        <f t="shared" si="0"/>
        <v>6750</v>
      </c>
      <c r="G10" s="36">
        <f t="shared" si="0"/>
        <v>6750</v>
      </c>
      <c r="H10" s="36">
        <f t="shared" si="0"/>
        <v>6750</v>
      </c>
      <c r="I10" s="36">
        <f t="shared" si="0"/>
        <v>7100</v>
      </c>
      <c r="J10" s="36">
        <f t="shared" si="0"/>
        <v>7100</v>
      </c>
      <c r="K10" s="36">
        <f t="shared" si="0"/>
        <v>7100</v>
      </c>
      <c r="L10" s="8"/>
    </row>
    <row r="11" spans="1:42" x14ac:dyDescent="0.35">
      <c r="A11" s="13" t="s">
        <v>3</v>
      </c>
      <c r="B11" s="14">
        <v>236</v>
      </c>
      <c r="C11" s="14">
        <v>236</v>
      </c>
      <c r="D11" s="14">
        <v>236</v>
      </c>
      <c r="E11" s="14">
        <v>236</v>
      </c>
      <c r="F11" s="14">
        <v>236</v>
      </c>
      <c r="G11" s="14">
        <v>236</v>
      </c>
      <c r="H11" s="14">
        <v>236</v>
      </c>
      <c r="I11" s="14">
        <v>236</v>
      </c>
      <c r="J11" s="14">
        <v>236</v>
      </c>
      <c r="K11" s="14">
        <v>236</v>
      </c>
      <c r="L11" s="8"/>
    </row>
    <row r="12" spans="1:42" x14ac:dyDescent="0.35">
      <c r="A12" s="13" t="s">
        <v>4</v>
      </c>
      <c r="B12" s="14">
        <v>25</v>
      </c>
      <c r="C12" s="14">
        <v>25</v>
      </c>
      <c r="D12" s="14">
        <v>25</v>
      </c>
      <c r="E12" s="14">
        <v>25</v>
      </c>
      <c r="F12" s="14">
        <v>25</v>
      </c>
      <c r="G12" s="14">
        <v>25</v>
      </c>
      <c r="H12" s="14">
        <v>25</v>
      </c>
      <c r="I12" s="14">
        <v>25</v>
      </c>
      <c r="J12" s="14">
        <v>25</v>
      </c>
      <c r="K12" s="15">
        <v>25</v>
      </c>
      <c r="L12" s="8"/>
    </row>
    <row r="13" spans="1:42" x14ac:dyDescent="0.35">
      <c r="A13" s="13" t="s">
        <v>5</v>
      </c>
      <c r="B13" s="37" t="s">
        <v>42</v>
      </c>
      <c r="C13" s="37" t="s">
        <v>42</v>
      </c>
      <c r="D13" s="37" t="s">
        <v>42</v>
      </c>
      <c r="E13" s="37" t="s">
        <v>42</v>
      </c>
      <c r="F13" s="37" t="s">
        <v>42</v>
      </c>
      <c r="G13" s="37" t="s">
        <v>42</v>
      </c>
      <c r="H13" s="37" t="s">
        <v>42</v>
      </c>
      <c r="I13" s="37" t="s">
        <v>42</v>
      </c>
      <c r="J13" s="37" t="s">
        <v>42</v>
      </c>
      <c r="K13" s="37" t="s">
        <v>42</v>
      </c>
      <c r="L13" s="8"/>
    </row>
    <row r="14" spans="1:42" x14ac:dyDescent="0.35">
      <c r="A14" s="13" t="s">
        <v>6</v>
      </c>
      <c r="B14" s="14">
        <v>1</v>
      </c>
      <c r="C14" s="14">
        <v>1</v>
      </c>
      <c r="D14" s="14">
        <v>1</v>
      </c>
      <c r="E14" s="14">
        <v>1</v>
      </c>
      <c r="F14" s="14">
        <v>2</v>
      </c>
      <c r="G14" s="14">
        <v>2</v>
      </c>
      <c r="H14" s="14">
        <v>2</v>
      </c>
      <c r="I14" s="14">
        <v>3</v>
      </c>
      <c r="J14" s="14">
        <v>3</v>
      </c>
      <c r="K14" s="15">
        <v>3</v>
      </c>
      <c r="L14" s="8"/>
    </row>
    <row r="15" spans="1:42" x14ac:dyDescent="0.35">
      <c r="A15" s="13" t="s">
        <v>12</v>
      </c>
      <c r="B15" s="14">
        <v>250000</v>
      </c>
      <c r="C15" s="14" t="s">
        <v>23</v>
      </c>
      <c r="D15" s="14" t="s">
        <v>23</v>
      </c>
      <c r="E15" s="14">
        <v>250000</v>
      </c>
      <c r="F15" s="14" t="s">
        <v>23</v>
      </c>
      <c r="G15" s="14" t="s">
        <v>23</v>
      </c>
      <c r="H15" s="14" t="s">
        <v>23</v>
      </c>
      <c r="I15" s="14">
        <v>250000</v>
      </c>
      <c r="J15" s="14">
        <v>250000</v>
      </c>
      <c r="K15" s="15">
        <v>250000</v>
      </c>
      <c r="L15" s="8"/>
    </row>
    <row r="16" spans="1:42" ht="21.75" thickBot="1" x14ac:dyDescent="0.4">
      <c r="A16" s="16" t="s">
        <v>13</v>
      </c>
      <c r="B16" s="17" t="s">
        <v>23</v>
      </c>
      <c r="C16" s="17">
        <v>350000</v>
      </c>
      <c r="D16" s="17">
        <v>350000</v>
      </c>
      <c r="E16" s="17" t="s">
        <v>23</v>
      </c>
      <c r="F16" s="17">
        <v>350000</v>
      </c>
      <c r="G16" s="17">
        <v>350000</v>
      </c>
      <c r="H16" s="17">
        <v>350000</v>
      </c>
      <c r="I16" s="17">
        <v>350000</v>
      </c>
      <c r="J16" s="17">
        <v>350000</v>
      </c>
      <c r="K16" s="18">
        <v>350000</v>
      </c>
      <c r="L16" s="8"/>
    </row>
    <row r="17" spans="1:14" ht="21.75" thickBot="1" x14ac:dyDescent="0.4">
      <c r="A17" s="19"/>
      <c r="B17" s="20"/>
      <c r="C17" s="20"/>
      <c r="D17" s="20"/>
      <c r="E17" s="20"/>
      <c r="F17" s="20"/>
      <c r="G17" s="20"/>
      <c r="H17" s="20"/>
      <c r="I17" s="20"/>
      <c r="J17" s="20"/>
      <c r="K17" s="21"/>
      <c r="L17" s="8"/>
    </row>
    <row r="18" spans="1:14" x14ac:dyDescent="0.35">
      <c r="A18" s="22" t="s">
        <v>7</v>
      </c>
      <c r="B18" s="23">
        <f>B10*B7</f>
        <v>8660250</v>
      </c>
      <c r="C18" s="23">
        <f t="shared" ref="C18:K18" si="1">C10*C7</f>
        <v>11866500</v>
      </c>
      <c r="D18" s="23">
        <f t="shared" si="1"/>
        <v>13520250</v>
      </c>
      <c r="E18" s="23">
        <f t="shared" si="1"/>
        <v>8660250</v>
      </c>
      <c r="F18" s="23">
        <f t="shared" si="1"/>
        <v>15781500</v>
      </c>
      <c r="G18" s="23">
        <f t="shared" si="1"/>
        <v>17759250</v>
      </c>
      <c r="H18" s="23">
        <f t="shared" si="1"/>
        <v>18758250</v>
      </c>
      <c r="I18" s="23">
        <f t="shared" si="1"/>
        <v>29706400</v>
      </c>
      <c r="J18" s="23">
        <f t="shared" si="1"/>
        <v>33703700</v>
      </c>
      <c r="K18" s="23">
        <f t="shared" si="1"/>
        <v>34087100</v>
      </c>
      <c r="L18" s="8"/>
    </row>
    <row r="19" spans="1:14" x14ac:dyDescent="0.35">
      <c r="A19" s="13" t="s">
        <v>39</v>
      </c>
      <c r="B19" s="24">
        <f>3.5%*B18</f>
        <v>303108.75</v>
      </c>
      <c r="C19" s="24">
        <f t="shared" ref="C19:K19" si="2">4.2%*C18</f>
        <v>498393.00000000006</v>
      </c>
      <c r="D19" s="24">
        <f t="shared" si="2"/>
        <v>567850.5</v>
      </c>
      <c r="E19" s="24">
        <f t="shared" si="2"/>
        <v>363730.5</v>
      </c>
      <c r="F19" s="24">
        <f t="shared" si="2"/>
        <v>662823</v>
      </c>
      <c r="G19" s="24">
        <f t="shared" si="2"/>
        <v>745888.5</v>
      </c>
      <c r="H19" s="24">
        <f t="shared" si="2"/>
        <v>787846.5</v>
      </c>
      <c r="I19" s="24">
        <f t="shared" si="2"/>
        <v>1247668.8</v>
      </c>
      <c r="J19" s="24">
        <f t="shared" si="2"/>
        <v>1415555.4000000001</v>
      </c>
      <c r="K19" s="24">
        <f t="shared" si="2"/>
        <v>1431658.2000000002</v>
      </c>
      <c r="L19" s="8"/>
    </row>
    <row r="20" spans="1:14" x14ac:dyDescent="0.35">
      <c r="A20" s="13" t="s">
        <v>24</v>
      </c>
      <c r="B20" s="14">
        <f>B19+B18</f>
        <v>8963358.75</v>
      </c>
      <c r="C20" s="14">
        <f t="shared" ref="C20:I20" si="3">C19+C18</f>
        <v>12364893</v>
      </c>
      <c r="D20" s="14">
        <f t="shared" si="3"/>
        <v>14088100.5</v>
      </c>
      <c r="E20" s="14">
        <f>E19+E18</f>
        <v>9023980.5</v>
      </c>
      <c r="F20" s="24">
        <f t="shared" si="3"/>
        <v>16444323</v>
      </c>
      <c r="G20" s="24">
        <f t="shared" si="3"/>
        <v>18505138.5</v>
      </c>
      <c r="H20" s="24">
        <f>H19+H18</f>
        <v>19546096.5</v>
      </c>
      <c r="I20" s="14">
        <f t="shared" si="3"/>
        <v>30954068.800000001</v>
      </c>
      <c r="J20" s="14">
        <f>J19+J18</f>
        <v>35119255.399999999</v>
      </c>
      <c r="K20" s="15">
        <f>K19+K18</f>
        <v>35518758.200000003</v>
      </c>
      <c r="L20" s="8"/>
      <c r="N20" s="1" t="s">
        <v>29</v>
      </c>
    </row>
    <row r="21" spans="1:14" x14ac:dyDescent="0.35">
      <c r="A21" s="13" t="s">
        <v>25</v>
      </c>
      <c r="B21" s="14">
        <f t="shared" ref="B21:K21" si="4">B11*B7</f>
        <v>302788</v>
      </c>
      <c r="C21" s="14">
        <f t="shared" si="4"/>
        <v>414888</v>
      </c>
      <c r="D21" s="14">
        <f t="shared" si="4"/>
        <v>472708</v>
      </c>
      <c r="E21" s="14">
        <f t="shared" si="4"/>
        <v>302788</v>
      </c>
      <c r="F21" s="14">
        <f t="shared" si="4"/>
        <v>551768</v>
      </c>
      <c r="G21" s="14">
        <f t="shared" si="4"/>
        <v>620916</v>
      </c>
      <c r="H21" s="14">
        <f t="shared" si="4"/>
        <v>655844</v>
      </c>
      <c r="I21" s="14">
        <f t="shared" si="4"/>
        <v>987424</v>
      </c>
      <c r="J21" s="14">
        <f t="shared" si="4"/>
        <v>1120292</v>
      </c>
      <c r="K21" s="15">
        <f t="shared" si="4"/>
        <v>1133036</v>
      </c>
      <c r="L21" s="8"/>
    </row>
    <row r="22" spans="1:14" x14ac:dyDescent="0.35">
      <c r="A22" s="13" t="s">
        <v>8</v>
      </c>
      <c r="B22" s="14">
        <f t="shared" ref="B22:K22" si="5">25*B7</f>
        <v>32075</v>
      </c>
      <c r="C22" s="14">
        <f t="shared" si="5"/>
        <v>43950</v>
      </c>
      <c r="D22" s="14">
        <f t="shared" si="5"/>
        <v>50075</v>
      </c>
      <c r="E22" s="14">
        <f t="shared" si="5"/>
        <v>32075</v>
      </c>
      <c r="F22" s="14">
        <f t="shared" si="5"/>
        <v>58450</v>
      </c>
      <c r="G22" s="14">
        <f t="shared" si="5"/>
        <v>65775</v>
      </c>
      <c r="H22" s="14">
        <f t="shared" si="5"/>
        <v>69475</v>
      </c>
      <c r="I22" s="14">
        <f t="shared" si="5"/>
        <v>104600</v>
      </c>
      <c r="J22" s="14">
        <f t="shared" si="5"/>
        <v>118675</v>
      </c>
      <c r="K22" s="15">
        <f t="shared" si="5"/>
        <v>120025</v>
      </c>
      <c r="L22" s="8"/>
    </row>
    <row r="23" spans="1:14" x14ac:dyDescent="0.35">
      <c r="A23" s="13" t="s">
        <v>9</v>
      </c>
      <c r="B23" s="14">
        <f>B14*B15</f>
        <v>250000</v>
      </c>
      <c r="C23" s="14">
        <v>350000</v>
      </c>
      <c r="D23" s="14">
        <v>350000</v>
      </c>
      <c r="E23" s="14">
        <f>E14*E15</f>
        <v>250000</v>
      </c>
      <c r="F23" s="14">
        <f>350000*F14</f>
        <v>700000</v>
      </c>
      <c r="G23" s="14">
        <f>350000*G14</f>
        <v>700000</v>
      </c>
      <c r="H23" s="14">
        <f>350000*H14</f>
        <v>700000</v>
      </c>
      <c r="I23" s="14">
        <f>350000+I16+I15</f>
        <v>950000</v>
      </c>
      <c r="J23" s="14">
        <f>350000+J16+J15</f>
        <v>950000</v>
      </c>
      <c r="K23" s="15">
        <f>350000+K16+K15</f>
        <v>950000</v>
      </c>
      <c r="L23" s="8"/>
    </row>
    <row r="24" spans="1:14" x14ac:dyDescent="0.35">
      <c r="A24" s="13" t="s">
        <v>40</v>
      </c>
      <c r="B24" s="14">
        <f>B23*3.5%</f>
        <v>8750</v>
      </c>
      <c r="C24" s="14">
        <f t="shared" ref="C24:K24" si="6">C23*4.2%</f>
        <v>14700.000000000002</v>
      </c>
      <c r="D24" s="14">
        <f t="shared" si="6"/>
        <v>14700.000000000002</v>
      </c>
      <c r="E24" s="14">
        <f t="shared" si="6"/>
        <v>10500</v>
      </c>
      <c r="F24" s="14">
        <f t="shared" si="6"/>
        <v>29400.000000000004</v>
      </c>
      <c r="G24" s="14">
        <f t="shared" si="6"/>
        <v>29400.000000000004</v>
      </c>
      <c r="H24" s="14">
        <f t="shared" si="6"/>
        <v>29400.000000000004</v>
      </c>
      <c r="I24" s="14">
        <f t="shared" si="6"/>
        <v>39900</v>
      </c>
      <c r="J24" s="14">
        <f t="shared" si="6"/>
        <v>39900</v>
      </c>
      <c r="K24" s="14">
        <f t="shared" si="6"/>
        <v>39900</v>
      </c>
      <c r="L24" s="8"/>
    </row>
    <row r="25" spans="1:14" x14ac:dyDescent="0.35">
      <c r="A25" s="13" t="s">
        <v>10</v>
      </c>
      <c r="B25" s="14">
        <v>50000</v>
      </c>
      <c r="C25" s="14">
        <v>50000</v>
      </c>
      <c r="D25" s="14">
        <v>50000</v>
      </c>
      <c r="E25" s="14">
        <v>50000</v>
      </c>
      <c r="F25" s="14">
        <v>50000</v>
      </c>
      <c r="G25" s="14">
        <v>50000</v>
      </c>
      <c r="H25" s="14">
        <v>50000</v>
      </c>
      <c r="I25" s="14">
        <v>50000</v>
      </c>
      <c r="J25" s="14">
        <v>50000</v>
      </c>
      <c r="K25" s="15">
        <v>50000</v>
      </c>
      <c r="L25" s="8"/>
    </row>
    <row r="26" spans="1:14" x14ac:dyDescent="0.35">
      <c r="A26" s="13" t="s">
        <v>27</v>
      </c>
      <c r="B26" s="14">
        <f t="shared" ref="B26:K26" si="7">100*B7</f>
        <v>128300</v>
      </c>
      <c r="C26" s="14">
        <f t="shared" si="7"/>
        <v>175800</v>
      </c>
      <c r="D26" s="14">
        <f t="shared" si="7"/>
        <v>200300</v>
      </c>
      <c r="E26" s="14">
        <f t="shared" si="7"/>
        <v>128300</v>
      </c>
      <c r="F26" s="14">
        <f t="shared" si="7"/>
        <v>233800</v>
      </c>
      <c r="G26" s="14">
        <f t="shared" si="7"/>
        <v>263100</v>
      </c>
      <c r="H26" s="14">
        <f t="shared" si="7"/>
        <v>277900</v>
      </c>
      <c r="I26" s="14">
        <f t="shared" si="7"/>
        <v>418400</v>
      </c>
      <c r="J26" s="14">
        <f t="shared" si="7"/>
        <v>474700</v>
      </c>
      <c r="K26" s="15">
        <f t="shared" si="7"/>
        <v>480100</v>
      </c>
      <c r="L26" s="8"/>
    </row>
    <row r="27" spans="1:14" x14ac:dyDescent="0.35">
      <c r="A27" s="13" t="s">
        <v>11</v>
      </c>
      <c r="B27" s="14">
        <v>150000</v>
      </c>
      <c r="C27" s="14">
        <v>150000</v>
      </c>
      <c r="D27" s="14">
        <v>150000</v>
      </c>
      <c r="E27" s="14">
        <v>150000</v>
      </c>
      <c r="F27" s="14">
        <v>150000</v>
      </c>
      <c r="G27" s="14">
        <v>150000</v>
      </c>
      <c r="H27" s="14">
        <v>150000</v>
      </c>
      <c r="I27" s="14">
        <v>150000</v>
      </c>
      <c r="J27" s="14">
        <v>150000</v>
      </c>
      <c r="K27" s="15">
        <v>150000</v>
      </c>
      <c r="L27" s="8"/>
    </row>
    <row r="28" spans="1:14" x14ac:dyDescent="0.35">
      <c r="A28" s="13" t="s">
        <v>41</v>
      </c>
      <c r="B28" s="17">
        <f>B27*3.5%</f>
        <v>5250.0000000000009</v>
      </c>
      <c r="C28" s="17">
        <f t="shared" ref="C28:K28" si="8">C27*4.2%</f>
        <v>6300</v>
      </c>
      <c r="D28" s="17">
        <f t="shared" si="8"/>
        <v>6300</v>
      </c>
      <c r="E28" s="17">
        <f t="shared" si="8"/>
        <v>6300</v>
      </c>
      <c r="F28" s="17">
        <f t="shared" si="8"/>
        <v>6300</v>
      </c>
      <c r="G28" s="17">
        <f t="shared" si="8"/>
        <v>6300</v>
      </c>
      <c r="H28" s="17">
        <f t="shared" si="8"/>
        <v>6300</v>
      </c>
      <c r="I28" s="17">
        <f t="shared" si="8"/>
        <v>6300</v>
      </c>
      <c r="J28" s="17">
        <f t="shared" si="8"/>
        <v>6300</v>
      </c>
      <c r="K28" s="17">
        <f t="shared" si="8"/>
        <v>6300</v>
      </c>
      <c r="L28" s="8"/>
    </row>
    <row r="29" spans="1:14" ht="21.75" thickBot="1" x14ac:dyDescent="0.4">
      <c r="A29" s="25" t="s">
        <v>18</v>
      </c>
      <c r="B29" s="26">
        <f t="shared" ref="B29:K29" si="9">SUM(B20:B28)</f>
        <v>9890521.75</v>
      </c>
      <c r="C29" s="26">
        <f t="shared" si="9"/>
        <v>13570531</v>
      </c>
      <c r="D29" s="26">
        <f t="shared" si="9"/>
        <v>15382183.5</v>
      </c>
      <c r="E29" s="26">
        <f t="shared" si="9"/>
        <v>9953943.5</v>
      </c>
      <c r="F29" s="26">
        <f t="shared" si="9"/>
        <v>18224041</v>
      </c>
      <c r="G29" s="26">
        <f t="shared" si="9"/>
        <v>20390629.5</v>
      </c>
      <c r="H29" s="26">
        <f t="shared" si="9"/>
        <v>21485015.5</v>
      </c>
      <c r="I29" s="26">
        <f t="shared" si="9"/>
        <v>33660692.799999997</v>
      </c>
      <c r="J29" s="26">
        <f t="shared" si="9"/>
        <v>38029122.399999999</v>
      </c>
      <c r="K29" s="27">
        <f t="shared" si="9"/>
        <v>38448119.200000003</v>
      </c>
      <c r="L29" s="8"/>
    </row>
    <row r="30" spans="1:14" x14ac:dyDescent="0.35">
      <c r="A30" s="28" t="s">
        <v>19</v>
      </c>
      <c r="B30" s="29"/>
      <c r="C30" s="29"/>
      <c r="D30" s="29"/>
      <c r="E30" s="29"/>
      <c r="F30" s="29"/>
      <c r="G30" s="29"/>
      <c r="H30" s="29"/>
      <c r="I30" s="29"/>
      <c r="J30" s="30"/>
      <c r="K30" s="30"/>
      <c r="L30" s="8"/>
    </row>
    <row r="31" spans="1:14" ht="15" customHeight="1" x14ac:dyDescent="0.35">
      <c r="A31" s="46" t="s">
        <v>30</v>
      </c>
      <c r="B31" s="47"/>
      <c r="C31" s="47"/>
      <c r="D31" s="47"/>
      <c r="E31" s="47"/>
      <c r="F31" s="47"/>
      <c r="G31" s="47"/>
      <c r="H31" s="47"/>
      <c r="I31" s="47"/>
      <c r="J31" s="30"/>
      <c r="K31" s="30"/>
      <c r="L31" s="8"/>
    </row>
    <row r="32" spans="1:14" ht="18.75" customHeight="1" x14ac:dyDescent="0.35">
      <c r="A32" s="46" t="s">
        <v>31</v>
      </c>
      <c r="B32" s="47"/>
      <c r="C32" s="47"/>
      <c r="D32" s="47"/>
      <c r="E32" s="47"/>
      <c r="F32" s="47"/>
      <c r="G32" s="47"/>
      <c r="H32" s="47"/>
      <c r="I32" s="47"/>
      <c r="J32" s="30"/>
      <c r="K32" s="30"/>
      <c r="L32" s="8"/>
    </row>
    <row r="33" spans="1:12" ht="46.5" customHeight="1" x14ac:dyDescent="0.35">
      <c r="A33" s="44" t="s">
        <v>32</v>
      </c>
      <c r="B33" s="45"/>
      <c r="C33" s="45"/>
      <c r="D33" s="45"/>
      <c r="E33" s="45"/>
      <c r="F33" s="45"/>
      <c r="G33" s="45"/>
      <c r="H33" s="45"/>
      <c r="I33" s="45"/>
      <c r="J33" s="30"/>
      <c r="K33" s="30"/>
      <c r="L33" s="8"/>
    </row>
    <row r="34" spans="1:12" ht="66" customHeight="1" x14ac:dyDescent="0.35">
      <c r="A34" s="44" t="s">
        <v>33</v>
      </c>
      <c r="B34" s="45"/>
      <c r="C34" s="45"/>
      <c r="D34" s="45"/>
      <c r="E34" s="45"/>
      <c r="F34" s="45"/>
      <c r="G34" s="45"/>
      <c r="H34" s="45"/>
      <c r="I34" s="45"/>
      <c r="J34" s="30"/>
      <c r="K34" s="30"/>
      <c r="L34" s="8"/>
    </row>
    <row r="35" spans="1:12" x14ac:dyDescent="0.35">
      <c r="A35" s="46" t="s">
        <v>34</v>
      </c>
      <c r="B35" s="47"/>
      <c r="C35" s="47"/>
      <c r="D35" s="47"/>
      <c r="E35" s="47"/>
      <c r="F35" s="47"/>
      <c r="G35" s="47"/>
      <c r="H35" s="47"/>
      <c r="I35" s="47"/>
      <c r="J35" s="30"/>
      <c r="K35" s="30"/>
      <c r="L35" s="8"/>
    </row>
    <row r="36" spans="1:12" x14ac:dyDescent="0.35">
      <c r="A36" s="46" t="s">
        <v>35</v>
      </c>
      <c r="B36" s="47"/>
      <c r="C36" s="47"/>
      <c r="D36" s="47"/>
      <c r="E36" s="47"/>
      <c r="F36" s="47"/>
      <c r="G36" s="47"/>
      <c r="H36" s="47"/>
      <c r="I36" s="47"/>
      <c r="J36" s="30"/>
      <c r="K36" s="30"/>
      <c r="L36" s="8"/>
    </row>
    <row r="37" spans="1:12" ht="21.75" thickBot="1" x14ac:dyDescent="0.4">
      <c r="A37" s="32" t="s">
        <v>43</v>
      </c>
      <c r="B37" s="33"/>
      <c r="C37" s="33"/>
      <c r="D37" s="33"/>
      <c r="E37" s="33"/>
      <c r="F37" s="33"/>
      <c r="G37" s="33"/>
      <c r="H37" s="33"/>
      <c r="I37" s="33"/>
      <c r="J37" s="33"/>
      <c r="K37" s="33"/>
      <c r="L37" s="34"/>
    </row>
    <row r="38" spans="1:12" x14ac:dyDescent="0.35">
      <c r="A38" s="31"/>
      <c r="B38" s="30"/>
      <c r="C38" s="30"/>
      <c r="D38" s="30"/>
      <c r="E38" s="30"/>
      <c r="F38" s="30"/>
      <c r="G38" s="30"/>
      <c r="H38" s="30"/>
      <c r="I38" s="30"/>
      <c r="J38" s="30"/>
      <c r="K38" s="30"/>
      <c r="L38" s="7"/>
    </row>
    <row r="39" spans="1:12" ht="21.75" thickBot="1" x14ac:dyDescent="0.4">
      <c r="A39" s="6"/>
      <c r="B39" s="6"/>
      <c r="C39" s="6"/>
      <c r="D39" s="6"/>
      <c r="E39" s="6"/>
      <c r="F39" s="6"/>
      <c r="G39" s="6"/>
      <c r="H39" s="6"/>
      <c r="I39" s="6"/>
      <c r="J39" s="6"/>
      <c r="K39" s="6"/>
      <c r="L39" s="6"/>
    </row>
    <row r="40" spans="1:12" x14ac:dyDescent="0.35">
      <c r="A40" s="38" t="s">
        <v>44</v>
      </c>
      <c r="B40" s="6"/>
      <c r="C40" s="6"/>
      <c r="D40" s="6"/>
      <c r="E40" s="6"/>
      <c r="F40" s="6"/>
      <c r="G40" s="6"/>
      <c r="H40" s="6"/>
      <c r="I40" s="6"/>
      <c r="J40" s="6"/>
      <c r="K40" s="6"/>
      <c r="L40" s="6"/>
    </row>
    <row r="41" spans="1:12" x14ac:dyDescent="0.35">
      <c r="A41" s="39" t="s">
        <v>45</v>
      </c>
      <c r="B41" s="6"/>
      <c r="C41" s="6"/>
      <c r="D41" s="6"/>
      <c r="E41" s="6" t="s">
        <v>29</v>
      </c>
      <c r="F41" s="6"/>
      <c r="G41" s="6"/>
      <c r="H41" s="6"/>
      <c r="I41" s="6"/>
      <c r="J41" s="6"/>
      <c r="K41" s="6"/>
      <c r="L41" s="6"/>
    </row>
    <row r="42" spans="1:12" ht="21.75" thickBot="1" x14ac:dyDescent="0.4">
      <c r="A42" s="40" t="s">
        <v>46</v>
      </c>
      <c r="B42" s="6"/>
      <c r="C42" s="6"/>
      <c r="D42" s="6"/>
      <c r="E42" s="6"/>
      <c r="F42" s="6"/>
      <c r="G42" s="6"/>
      <c r="H42" s="6"/>
      <c r="I42" s="6"/>
      <c r="J42" s="6"/>
      <c r="K42" s="6"/>
      <c r="L42" s="6"/>
    </row>
    <row r="43" spans="1:12" x14ac:dyDescent="0.35">
      <c r="B43" s="1"/>
    </row>
    <row r="44" spans="1:12" x14ac:dyDescent="0.35">
      <c r="B44" s="1"/>
    </row>
    <row r="45" spans="1:12" x14ac:dyDescent="0.35">
      <c r="B45" s="1"/>
    </row>
    <row r="46" spans="1:12" x14ac:dyDescent="0.35">
      <c r="B46" s="1"/>
    </row>
    <row r="47" spans="1:12" x14ac:dyDescent="0.35">
      <c r="B47" s="1"/>
    </row>
    <row r="48" spans="1:12" x14ac:dyDescent="0.35">
      <c r="B48" s="1"/>
    </row>
    <row r="49" spans="2:2" x14ac:dyDescent="0.35">
      <c r="B49" s="1"/>
    </row>
    <row r="50" spans="2:2" x14ac:dyDescent="0.35">
      <c r="B50" s="1"/>
    </row>
    <row r="51" spans="2:2" x14ac:dyDescent="0.35">
      <c r="B51" s="1"/>
    </row>
    <row r="52" spans="2:2" x14ac:dyDescent="0.35">
      <c r="B52" s="1"/>
    </row>
    <row r="53" spans="2:2" x14ac:dyDescent="0.35">
      <c r="B53" s="1"/>
    </row>
    <row r="54" spans="2:2" x14ac:dyDescent="0.35">
      <c r="B54" s="1"/>
    </row>
    <row r="55" spans="2:2" x14ac:dyDescent="0.35">
      <c r="B55" s="1"/>
    </row>
    <row r="56" spans="2:2" x14ac:dyDescent="0.35">
      <c r="B56" s="1"/>
    </row>
    <row r="57" spans="2:2" x14ac:dyDescent="0.35">
      <c r="B57" s="1"/>
    </row>
    <row r="58" spans="2:2" x14ac:dyDescent="0.35">
      <c r="B58" s="1"/>
    </row>
    <row r="59" spans="2:2" x14ac:dyDescent="0.35">
      <c r="B59" s="1"/>
    </row>
    <row r="60" spans="2:2" x14ac:dyDescent="0.35">
      <c r="B60" s="1"/>
    </row>
    <row r="61" spans="2:2" x14ac:dyDescent="0.35">
      <c r="B61" s="1"/>
    </row>
    <row r="62" spans="2:2" x14ac:dyDescent="0.35">
      <c r="B62" s="1"/>
    </row>
    <row r="63" spans="2:2" x14ac:dyDescent="0.35">
      <c r="B63" s="1"/>
    </row>
    <row r="64" spans="2:2" x14ac:dyDescent="0.35">
      <c r="B64" s="1"/>
    </row>
    <row r="65" spans="2:2" x14ac:dyDescent="0.35">
      <c r="B65" s="1"/>
    </row>
    <row r="66" spans="2:2" x14ac:dyDescent="0.35">
      <c r="B66" s="1"/>
    </row>
    <row r="67" spans="2:2" x14ac:dyDescent="0.35">
      <c r="B67" s="1"/>
    </row>
    <row r="68" spans="2:2" x14ac:dyDescent="0.35">
      <c r="B68" s="1"/>
    </row>
    <row r="69" spans="2:2" x14ac:dyDescent="0.35">
      <c r="B69" s="1"/>
    </row>
    <row r="70" spans="2:2" x14ac:dyDescent="0.35">
      <c r="B70" s="1"/>
    </row>
    <row r="71" spans="2:2" x14ac:dyDescent="0.35">
      <c r="B71" s="1"/>
    </row>
    <row r="72" spans="2:2" x14ac:dyDescent="0.35">
      <c r="B72" s="1"/>
    </row>
    <row r="73" spans="2:2" x14ac:dyDescent="0.35">
      <c r="B73" s="1"/>
    </row>
    <row r="74" spans="2:2" x14ac:dyDescent="0.35">
      <c r="B74" s="1"/>
    </row>
    <row r="75" spans="2:2" x14ac:dyDescent="0.35">
      <c r="B75" s="1"/>
    </row>
    <row r="76" spans="2:2" x14ac:dyDescent="0.35">
      <c r="B76" s="1"/>
    </row>
    <row r="77" spans="2:2" x14ac:dyDescent="0.35">
      <c r="B77" s="1"/>
    </row>
    <row r="78" spans="2:2" x14ac:dyDescent="0.35">
      <c r="B78" s="1"/>
    </row>
    <row r="79" spans="2:2" x14ac:dyDescent="0.35">
      <c r="B79" s="1"/>
    </row>
    <row r="80" spans="2:2" x14ac:dyDescent="0.35">
      <c r="B80" s="1"/>
    </row>
    <row r="81" spans="2:2" x14ac:dyDescent="0.35">
      <c r="B81" s="1"/>
    </row>
    <row r="82" spans="2:2" x14ac:dyDescent="0.35">
      <c r="B82" s="1"/>
    </row>
    <row r="83" spans="2:2" x14ac:dyDescent="0.35">
      <c r="B83" s="1"/>
    </row>
    <row r="84" spans="2:2" x14ac:dyDescent="0.35">
      <c r="B84" s="1"/>
    </row>
    <row r="85" spans="2:2" x14ac:dyDescent="0.35">
      <c r="B85" s="1"/>
    </row>
    <row r="86" spans="2:2" x14ac:dyDescent="0.35">
      <c r="B86" s="1"/>
    </row>
    <row r="87" spans="2:2" x14ac:dyDescent="0.35">
      <c r="B87" s="1"/>
    </row>
    <row r="88" spans="2:2" x14ac:dyDescent="0.35">
      <c r="B88" s="1"/>
    </row>
    <row r="89" spans="2:2" x14ac:dyDescent="0.35">
      <c r="B89" s="1"/>
    </row>
    <row r="90" spans="2:2" x14ac:dyDescent="0.35">
      <c r="B90" s="1"/>
    </row>
    <row r="91" spans="2:2" x14ac:dyDescent="0.35">
      <c r="B91" s="1"/>
    </row>
    <row r="92" spans="2:2" x14ac:dyDescent="0.35">
      <c r="B92" s="1"/>
    </row>
    <row r="93" spans="2:2" x14ac:dyDescent="0.35">
      <c r="B93" s="1"/>
    </row>
    <row r="94" spans="2:2" x14ac:dyDescent="0.35">
      <c r="B94" s="1"/>
    </row>
    <row r="95" spans="2:2" x14ac:dyDescent="0.35">
      <c r="B95" s="1"/>
    </row>
    <row r="96" spans="2:2" x14ac:dyDescent="0.35">
      <c r="B96" s="1"/>
    </row>
    <row r="97" spans="2:2" x14ac:dyDescent="0.35">
      <c r="B97" s="1"/>
    </row>
    <row r="98" spans="2:2" x14ac:dyDescent="0.35">
      <c r="B98" s="1"/>
    </row>
    <row r="99" spans="2:2" x14ac:dyDescent="0.35">
      <c r="B99" s="1"/>
    </row>
    <row r="100" spans="2:2" x14ac:dyDescent="0.35">
      <c r="B100" s="1"/>
    </row>
    <row r="101" spans="2:2" x14ac:dyDescent="0.35">
      <c r="B101" s="1"/>
    </row>
    <row r="102" spans="2:2" x14ac:dyDescent="0.35">
      <c r="B102" s="1"/>
    </row>
    <row r="103" spans="2:2" x14ac:dyDescent="0.35">
      <c r="B103" s="1"/>
    </row>
    <row r="104" spans="2:2" x14ac:dyDescent="0.35">
      <c r="B104" s="1"/>
    </row>
    <row r="105" spans="2:2" x14ac:dyDescent="0.35">
      <c r="B105" s="1"/>
    </row>
    <row r="106" spans="2:2" x14ac:dyDescent="0.35">
      <c r="B106" s="1"/>
    </row>
    <row r="107" spans="2:2" x14ac:dyDescent="0.35">
      <c r="B107" s="1"/>
    </row>
    <row r="108" spans="2:2" x14ac:dyDescent="0.35">
      <c r="B108" s="1"/>
    </row>
    <row r="109" spans="2:2" x14ac:dyDescent="0.35">
      <c r="B109" s="1"/>
    </row>
    <row r="110" spans="2:2" x14ac:dyDescent="0.35">
      <c r="B110" s="1"/>
    </row>
    <row r="111" spans="2:2" x14ac:dyDescent="0.35">
      <c r="B111" s="1"/>
    </row>
    <row r="112" spans="2:2" x14ac:dyDescent="0.35">
      <c r="B112" s="1"/>
    </row>
    <row r="113" spans="2:2" x14ac:dyDescent="0.35">
      <c r="B113" s="1"/>
    </row>
    <row r="114" spans="2:2" x14ac:dyDescent="0.35">
      <c r="B114" s="1"/>
    </row>
    <row r="115" spans="2:2" x14ac:dyDescent="0.35">
      <c r="B115" s="1"/>
    </row>
    <row r="116" spans="2:2" x14ac:dyDescent="0.35">
      <c r="B116" s="1"/>
    </row>
    <row r="117" spans="2:2" x14ac:dyDescent="0.35">
      <c r="B117" s="1"/>
    </row>
    <row r="118" spans="2:2" x14ac:dyDescent="0.35">
      <c r="B118" s="1"/>
    </row>
    <row r="119" spans="2:2" x14ac:dyDescent="0.35">
      <c r="B119" s="1"/>
    </row>
    <row r="120" spans="2:2" x14ac:dyDescent="0.35">
      <c r="B120" s="1"/>
    </row>
    <row r="121" spans="2:2" x14ac:dyDescent="0.35">
      <c r="B121" s="1"/>
    </row>
    <row r="122" spans="2:2" x14ac:dyDescent="0.35">
      <c r="B122" s="1"/>
    </row>
    <row r="123" spans="2:2" x14ac:dyDescent="0.35">
      <c r="B123" s="1"/>
    </row>
    <row r="124" spans="2:2" x14ac:dyDescent="0.35">
      <c r="B124" s="1"/>
    </row>
    <row r="125" spans="2:2" x14ac:dyDescent="0.35">
      <c r="B125" s="1"/>
    </row>
    <row r="126" spans="2:2" x14ac:dyDescent="0.35">
      <c r="B126" s="1"/>
    </row>
    <row r="127" spans="2:2" x14ac:dyDescent="0.35">
      <c r="B127" s="1"/>
    </row>
    <row r="128" spans="2:2" x14ac:dyDescent="0.35">
      <c r="B128" s="1"/>
    </row>
    <row r="129" spans="2:2" x14ac:dyDescent="0.35">
      <c r="B129" s="1"/>
    </row>
    <row r="130" spans="2:2" x14ac:dyDescent="0.35">
      <c r="B130" s="1"/>
    </row>
    <row r="131" spans="2:2" x14ac:dyDescent="0.35">
      <c r="B131" s="1"/>
    </row>
    <row r="132" spans="2:2" x14ac:dyDescent="0.35">
      <c r="B132" s="1"/>
    </row>
    <row r="133" spans="2:2" x14ac:dyDescent="0.35">
      <c r="B133" s="1"/>
    </row>
    <row r="134" spans="2:2" x14ac:dyDescent="0.35">
      <c r="B134" s="1"/>
    </row>
    <row r="135" spans="2:2" x14ac:dyDescent="0.35">
      <c r="B135" s="1"/>
    </row>
    <row r="136" spans="2:2" x14ac:dyDescent="0.35">
      <c r="B136" s="1"/>
    </row>
    <row r="137" spans="2:2" x14ac:dyDescent="0.35">
      <c r="B137" s="1"/>
    </row>
    <row r="138" spans="2:2" x14ac:dyDescent="0.35">
      <c r="B138" s="1"/>
    </row>
    <row r="139" spans="2:2" x14ac:dyDescent="0.35">
      <c r="B139" s="1"/>
    </row>
    <row r="140" spans="2:2" x14ac:dyDescent="0.35">
      <c r="B140" s="1"/>
    </row>
    <row r="141" spans="2:2" x14ac:dyDescent="0.35">
      <c r="B141" s="1"/>
    </row>
    <row r="142" spans="2:2" x14ac:dyDescent="0.35">
      <c r="B142" s="1"/>
    </row>
    <row r="143" spans="2:2" x14ac:dyDescent="0.35">
      <c r="B143" s="1"/>
    </row>
    <row r="144" spans="2:2" x14ac:dyDescent="0.35">
      <c r="B144" s="1"/>
    </row>
    <row r="145" spans="2:2" x14ac:dyDescent="0.35">
      <c r="B145" s="1"/>
    </row>
    <row r="146" spans="2:2" x14ac:dyDescent="0.35">
      <c r="B146" s="1"/>
    </row>
    <row r="147" spans="2:2" x14ac:dyDescent="0.35">
      <c r="B147" s="1"/>
    </row>
    <row r="148" spans="2:2" x14ac:dyDescent="0.35">
      <c r="B148" s="1"/>
    </row>
    <row r="149" spans="2:2" x14ac:dyDescent="0.35">
      <c r="B149" s="1"/>
    </row>
    <row r="150" spans="2:2" x14ac:dyDescent="0.35">
      <c r="B150" s="1"/>
    </row>
    <row r="151" spans="2:2" x14ac:dyDescent="0.35">
      <c r="B151" s="1"/>
    </row>
    <row r="152" spans="2:2" x14ac:dyDescent="0.35">
      <c r="B152" s="1"/>
    </row>
    <row r="153" spans="2:2" x14ac:dyDescent="0.35">
      <c r="B153" s="1"/>
    </row>
    <row r="154" spans="2:2" x14ac:dyDescent="0.35">
      <c r="B154" s="1"/>
    </row>
    <row r="155" spans="2:2" x14ac:dyDescent="0.35">
      <c r="B155" s="1"/>
    </row>
    <row r="156" spans="2:2" x14ac:dyDescent="0.35">
      <c r="B156" s="1"/>
    </row>
    <row r="157" spans="2:2" x14ac:dyDescent="0.35">
      <c r="B157" s="1"/>
    </row>
  </sheetData>
  <mergeCells count="9">
    <mergeCell ref="A4:K4"/>
    <mergeCell ref="A33:I33"/>
    <mergeCell ref="A34:I34"/>
    <mergeCell ref="A35:I35"/>
    <mergeCell ref="A36:I36"/>
    <mergeCell ref="A31:I31"/>
    <mergeCell ref="A32:I32"/>
    <mergeCell ref="F5:K5"/>
    <mergeCell ref="C5:D5"/>
  </mergeCells>
  <pageMargins left="0.70866141732283505" right="0.70866141732283505" top="0.74803149606299202" bottom="0.74803149606299202" header="0.31496062992126" footer="0.31496062992126"/>
  <pageSetup paperSize="8" scale="70" orientation="landscape" r:id="rId1"/>
  <ignoredErrors>
    <ignoredError sqref="F23:H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2015-07-25T13:43:25Z</dcterms:modified>
</cp:coreProperties>
</file>