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155"/>
  </bookViews>
  <sheets>
    <sheet name="WITH Club House" sheetId="3" r:id="rId1"/>
  </sheets>
  <definedNames>
    <definedName name="_xlnm.Print_Area" localSheetId="0">'WITH Club House'!$A$1:$E$50</definedName>
  </definedNames>
  <calcPr calcId="152511"/>
</workbook>
</file>

<file path=xl/calcChain.xml><?xml version="1.0" encoding="utf-8"?>
<calcChain xmlns="http://schemas.openxmlformats.org/spreadsheetml/2006/main">
  <c r="E5" i="3"/>
  <c r="D5"/>
  <c r="C5"/>
  <c r="D41"/>
  <c r="E41"/>
  <c r="C41"/>
  <c r="D11" l="1"/>
  <c r="C11"/>
  <c r="B34"/>
  <c r="E11"/>
  <c r="D10"/>
  <c r="E10"/>
  <c r="C10" l="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9"/>
  <c r="E8"/>
  <c r="E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9"/>
  <c r="D8"/>
  <c r="D7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9"/>
  <c r="C8"/>
  <c r="C7"/>
  <c r="E6"/>
  <c r="D6"/>
  <c r="C6"/>
  <c r="C34" l="1"/>
  <c r="D34"/>
  <c r="E34"/>
  <c r="E39" l="1"/>
  <c r="D39"/>
  <c r="C36"/>
  <c r="C39"/>
  <c r="E36"/>
  <c r="D36"/>
  <c r="D38"/>
  <c r="E38"/>
  <c r="C38"/>
  <c r="E42" l="1"/>
  <c r="E44" s="1"/>
  <c r="D42"/>
  <c r="D44" s="1"/>
  <c r="C42"/>
  <c r="C44" s="1"/>
</calcChain>
</file>

<file path=xl/sharedStrings.xml><?xml version="1.0" encoding="utf-8"?>
<sst xmlns="http://schemas.openxmlformats.org/spreadsheetml/2006/main" count="50" uniqueCount="50">
  <si>
    <t>Booking</t>
  </si>
  <si>
    <t>Total</t>
  </si>
  <si>
    <t>Total Price</t>
  </si>
  <si>
    <t>2 BHK GRACIA</t>
  </si>
  <si>
    <t>3 BHK GRANDE</t>
  </si>
  <si>
    <t>Stamp Duty (approx)</t>
  </si>
  <si>
    <t>Registration</t>
  </si>
  <si>
    <t>Service Tax</t>
  </si>
  <si>
    <t>VAT</t>
  </si>
  <si>
    <t xml:space="preserve">Grand Total </t>
  </si>
  <si>
    <t>3 BHK ELEGANZ</t>
  </si>
  <si>
    <t>Total Flat Cost</t>
  </si>
  <si>
    <t>Note</t>
  </si>
  <si>
    <t>Other Charges (approx)</t>
  </si>
  <si>
    <t>The Developer reserves the right to alter/change the above mentioned Schedule &amp; Other Charges</t>
  </si>
  <si>
    <t>The Price, Amounts &amp; percentages mentioned above are indicative</t>
  </si>
  <si>
    <t>Government Taxes are subject to change as per prevailing market value</t>
  </si>
  <si>
    <t>Service Tax is payable along with each installment &amp; VAT at the time of Registration</t>
  </si>
  <si>
    <t>Maintanance *</t>
  </si>
  <si>
    <t>*Property Tax will be charged at the prevailing rate at the time of possession</t>
  </si>
  <si>
    <t>Construction Area</t>
  </si>
  <si>
    <t>Within 45 Days from Booking</t>
  </si>
  <si>
    <t>Rate (Per Sq.ft)</t>
  </si>
  <si>
    <t>On or before Commencement of Basement</t>
  </si>
  <si>
    <t>On or before Commencement of Plinth</t>
  </si>
  <si>
    <t xml:space="preserve">On or before Commencement of 1st Podium </t>
  </si>
  <si>
    <t xml:space="preserve">On or before Commencement of  3rd Podium </t>
  </si>
  <si>
    <t>On or before Commencement of  1st Slab</t>
  </si>
  <si>
    <t>On or before Commencement of  3rd Slab</t>
  </si>
  <si>
    <t>On or before Commencement of  5th Slab</t>
  </si>
  <si>
    <t>On or before Commencement of  7th Slab</t>
  </si>
  <si>
    <t>On or before Commencement of  9th Slab</t>
  </si>
  <si>
    <t>On or before Commencement of  11th Slab</t>
  </si>
  <si>
    <t>On or before Commencement of  13th Slab</t>
  </si>
  <si>
    <t>On or before Commencement of  15th Slab</t>
  </si>
  <si>
    <t>On or before Commencement of  17th Slab</t>
  </si>
  <si>
    <t>On or before Commencement of  19th Slab</t>
  </si>
  <si>
    <t>On or before Commencement of  21st Slab</t>
  </si>
  <si>
    <t>On or before Commencement of  23rd Slab</t>
  </si>
  <si>
    <t>On or before Commencement of  25th Slab</t>
  </si>
  <si>
    <t>On or before Commencement of  27th Slab</t>
  </si>
  <si>
    <t>On or before Commencement of  29th Slab</t>
  </si>
  <si>
    <t>On or before Commencement of  31st Slab</t>
  </si>
  <si>
    <t>On or before Commencement of  33rd Slab</t>
  </si>
  <si>
    <t>On or before Commencement of  35th Slab</t>
  </si>
  <si>
    <t>On or before Commencement of  37th Slab</t>
  </si>
  <si>
    <t xml:space="preserve">On or before Commencement of  Brickwork / Plaster </t>
  </si>
  <si>
    <t>On or before Commencement of  Flooring</t>
  </si>
  <si>
    <t>On or before Commencement of Possession</t>
  </si>
  <si>
    <t>SKYPOLIS - Payment Schedule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</si>
</sst>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8">
    <font>
      <sz val="11"/>
      <color theme="1"/>
      <name val="Mangal"/>
      <family val="2"/>
      <scheme val="minor"/>
    </font>
    <font>
      <sz val="10"/>
      <name val="Arial"/>
      <family val="2"/>
    </font>
    <font>
      <b/>
      <sz val="11"/>
      <color theme="1"/>
      <name val="Mangal"/>
      <family val="2"/>
      <scheme val="minor"/>
    </font>
    <font>
      <b/>
      <sz val="11"/>
      <color rgb="FFFF0000"/>
      <name val="Mangal"/>
      <family val="2"/>
      <scheme val="minor"/>
    </font>
    <font>
      <b/>
      <sz val="11"/>
      <name val="Book Antiqua"/>
      <family val="1"/>
    </font>
    <font>
      <sz val="11"/>
      <name val="Calibri"/>
      <family val="2"/>
    </font>
    <font>
      <b/>
      <sz val="16"/>
      <name val="Mangal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vertical="center"/>
    </xf>
    <xf numFmtId="10" fontId="4" fillId="0" borderId="2" xfId="2" applyNumberFormat="1" applyFont="1" applyFill="1" applyBorder="1" applyAlignment="1">
      <alignment wrapText="1"/>
    </xf>
    <xf numFmtId="1" fontId="0" fillId="0" borderId="1" xfId="0" applyNumberFormat="1" applyFont="1" applyFill="1" applyBorder="1"/>
    <xf numFmtId="10" fontId="4" fillId="0" borderId="1" xfId="2" applyNumberFormat="1" applyFont="1" applyFill="1" applyBorder="1" applyAlignment="1">
      <alignment wrapText="1"/>
    </xf>
    <xf numFmtId="164" fontId="4" fillId="0" borderId="1" xfId="2" applyNumberFormat="1" applyFont="1" applyFill="1" applyBorder="1" applyAlignment="1">
      <alignment wrapText="1"/>
    </xf>
    <xf numFmtId="0" fontId="0" fillId="0" borderId="0" xfId="0" applyFont="1" applyAlignment="1">
      <alignment horizontal="left"/>
    </xf>
    <xf numFmtId="9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1" fontId="2" fillId="0" borderId="9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vertical="center"/>
    </xf>
    <xf numFmtId="0" fontId="4" fillId="0" borderId="8" xfId="2" applyFont="1" applyFill="1" applyBorder="1" applyAlignment="1">
      <alignment horizontal="left" wrapText="1"/>
    </xf>
    <xf numFmtId="1" fontId="0" fillId="0" borderId="11" xfId="0" applyNumberFormat="1" applyFont="1" applyFill="1" applyBorder="1"/>
    <xf numFmtId="0" fontId="4" fillId="0" borderId="10" xfId="2" applyFont="1" applyFill="1" applyBorder="1" applyAlignment="1">
      <alignment horizontal="left" wrapText="1"/>
    </xf>
    <xf numFmtId="0" fontId="4" fillId="0" borderId="12" xfId="2" applyFont="1" applyFill="1" applyBorder="1" applyAlignment="1">
      <alignment horizontal="left" wrapText="1"/>
    </xf>
    <xf numFmtId="1" fontId="0" fillId="0" borderId="13" xfId="0" applyNumberFormat="1" applyFont="1" applyFill="1" applyBorder="1"/>
    <xf numFmtId="1" fontId="0" fillId="0" borderId="14" xfId="0" applyNumberFormat="1" applyFont="1" applyFill="1" applyBorder="1"/>
    <xf numFmtId="0" fontId="2" fillId="0" borderId="15" xfId="0" applyFont="1" applyFill="1" applyBorder="1" applyAlignment="1">
      <alignment horizontal="left"/>
    </xf>
    <xf numFmtId="9" fontId="2" fillId="0" borderId="16" xfId="0" applyNumberFormat="1" applyFont="1" applyFill="1" applyBorder="1" applyAlignment="1">
      <alignment horizontal="right"/>
    </xf>
    <xf numFmtId="1" fontId="2" fillId="0" borderId="16" xfId="0" applyNumberFormat="1" applyFont="1" applyFill="1" applyBorder="1" applyAlignment="1">
      <alignment horizontal="right"/>
    </xf>
    <xf numFmtId="1" fontId="2" fillId="0" borderId="17" xfId="0" applyNumberFormat="1" applyFont="1" applyFill="1" applyBorder="1" applyAlignment="1">
      <alignment horizontal="right"/>
    </xf>
    <xf numFmtId="0" fontId="0" fillId="0" borderId="18" xfId="0" applyFont="1" applyBorder="1" applyAlignment="1">
      <alignment horizontal="left"/>
    </xf>
    <xf numFmtId="0" fontId="0" fillId="0" borderId="19" xfId="0" applyFont="1" applyBorder="1"/>
    <xf numFmtId="1" fontId="0" fillId="0" borderId="19" xfId="0" applyNumberFormat="1" applyFont="1" applyBorder="1"/>
    <xf numFmtId="1" fontId="0" fillId="0" borderId="20" xfId="0" applyNumberFormat="1" applyFont="1" applyBorder="1"/>
    <xf numFmtId="0" fontId="0" fillId="0" borderId="10" xfId="0" applyFont="1" applyBorder="1" applyAlignment="1">
      <alignment horizontal="left"/>
    </xf>
    <xf numFmtId="1" fontId="0" fillId="0" borderId="11" xfId="0" applyNumberFormat="1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0" fillId="0" borderId="21" xfId="0" applyFont="1" applyBorder="1" applyAlignment="1">
      <alignment horizontal="left"/>
    </xf>
    <xf numFmtId="0" fontId="0" fillId="0" borderId="22" xfId="0" applyFont="1" applyBorder="1"/>
    <xf numFmtId="1" fontId="0" fillId="0" borderId="22" xfId="0" applyNumberFormat="1" applyFont="1" applyBorder="1"/>
    <xf numFmtId="1" fontId="0" fillId="0" borderId="23" xfId="0" applyNumberFormat="1" applyFont="1" applyBorder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0" fontId="0" fillId="0" borderId="2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9" fontId="4" fillId="0" borderId="1" xfId="2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1" fontId="7" fillId="0" borderId="11" xfId="2" applyNumberFormat="1" applyFont="1" applyBorder="1" applyAlignment="1">
      <alignment horizontal="right"/>
    </xf>
    <xf numFmtId="0" fontId="0" fillId="0" borderId="35" xfId="0" applyFont="1" applyBorder="1" applyAlignment="1">
      <alignment horizontal="left"/>
    </xf>
    <xf numFmtId="0" fontId="0" fillId="0" borderId="0" xfId="0" applyFont="1" applyBorder="1"/>
    <xf numFmtId="0" fontId="0" fillId="0" borderId="36" xfId="0" applyFont="1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1" fontId="0" fillId="0" borderId="32" xfId="0" applyNumberFormat="1" applyFont="1" applyBorder="1" applyAlignment="1">
      <alignment horizontal="left" wrapText="1"/>
    </xf>
    <xf numFmtId="1" fontId="0" fillId="0" borderId="33" xfId="0" applyNumberFormat="1" applyFont="1" applyBorder="1" applyAlignment="1">
      <alignment horizontal="left" wrapText="1"/>
    </xf>
    <xf numFmtId="1" fontId="0" fillId="0" borderId="34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 wrapText="1"/>
    </xf>
    <xf numFmtId="1" fontId="0" fillId="0" borderId="4" xfId="0" applyNumberFormat="1" applyFont="1" applyBorder="1" applyAlignment="1">
      <alignment horizontal="left" wrapText="1"/>
    </xf>
    <xf numFmtId="1" fontId="0" fillId="0" borderId="30" xfId="0" applyNumberFormat="1" applyFont="1" applyBorder="1" applyAlignment="1">
      <alignment horizontal="left" wrapText="1"/>
    </xf>
    <xf numFmtId="1" fontId="0" fillId="0" borderId="26" xfId="0" applyNumberFormat="1" applyFont="1" applyBorder="1" applyAlignment="1">
      <alignment horizontal="left" wrapText="1"/>
    </xf>
    <xf numFmtId="1" fontId="0" fillId="0" borderId="27" xfId="0" applyNumberFormat="1" applyFont="1" applyBorder="1" applyAlignment="1">
      <alignment horizontal="left" wrapText="1"/>
    </xf>
    <xf numFmtId="1" fontId="0" fillId="0" borderId="28" xfId="0" applyNumberFormat="1" applyFont="1" applyBorder="1" applyAlignment="1">
      <alignment horizontal="left" wrapText="1"/>
    </xf>
    <xf numFmtId="1" fontId="0" fillId="0" borderId="3" xfId="0" applyNumberFormat="1" applyBorder="1" applyAlignment="1">
      <alignment horizontal="left" wrapText="1"/>
    </xf>
  </cellXfs>
  <cellStyles count="3">
    <cellStyle name="Comma 2" xfId="1"/>
    <cellStyle name="Normal 2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39" workbookViewId="0">
      <selection activeCell="C53" sqref="C53"/>
    </sheetView>
  </sheetViews>
  <sheetFormatPr defaultColWidth="9.109375" defaultRowHeight="25.5"/>
  <cols>
    <col min="1" max="1" width="45.88671875" style="10" customWidth="1"/>
    <col min="2" max="2" width="17" style="1" bestFit="1" customWidth="1"/>
    <col min="3" max="3" width="13.44140625" style="1" bestFit="1" customWidth="1"/>
    <col min="4" max="4" width="14.5546875" style="1" bestFit="1" customWidth="1"/>
    <col min="5" max="5" width="14.109375" style="1" bestFit="1" customWidth="1"/>
    <col min="6" max="16384" width="9.109375" style="1"/>
  </cols>
  <sheetData>
    <row r="1" spans="1:14" ht="33.75" thickBot="1">
      <c r="A1" s="58" t="s">
        <v>49</v>
      </c>
      <c r="B1" s="59"/>
      <c r="C1" s="59"/>
      <c r="D1" s="59"/>
      <c r="E1" s="60"/>
    </row>
    <row r="2" spans="1:14">
      <c r="A2" s="18"/>
      <c r="B2" s="16"/>
      <c r="C2" s="17" t="s">
        <v>3</v>
      </c>
      <c r="D2" s="17" t="s">
        <v>10</v>
      </c>
      <c r="E2" s="19" t="s">
        <v>4</v>
      </c>
    </row>
    <row r="3" spans="1:14">
      <c r="A3" s="20"/>
      <c r="B3" s="4" t="s">
        <v>20</v>
      </c>
      <c r="C3" s="5">
        <v>1202</v>
      </c>
      <c r="D3" s="5">
        <v>1415</v>
      </c>
      <c r="E3" s="21">
        <v>1680</v>
      </c>
    </row>
    <row r="4" spans="1:14">
      <c r="A4" s="20"/>
      <c r="B4" s="4" t="s">
        <v>22</v>
      </c>
      <c r="C4" s="5">
        <v>13500</v>
      </c>
      <c r="D4" s="5">
        <v>13500</v>
      </c>
      <c r="E4" s="21">
        <v>13500</v>
      </c>
      <c r="F4" s="49"/>
      <c r="G4" s="49"/>
      <c r="H4" s="49"/>
      <c r="I4" s="49"/>
      <c r="J4" s="49"/>
      <c r="K4" s="49"/>
      <c r="L4" s="49"/>
      <c r="M4" s="49"/>
      <c r="N4" s="49"/>
    </row>
    <row r="5" spans="1:14">
      <c r="A5" s="20"/>
      <c r="B5" s="4" t="s">
        <v>2</v>
      </c>
      <c r="C5" s="5">
        <f>+C4*C3+300000+800000</f>
        <v>17327000</v>
      </c>
      <c r="D5" s="5">
        <f>+D4*D3+300000+800000</f>
        <v>20202500</v>
      </c>
      <c r="E5" s="5">
        <f>+E4*E3+300000+800000</f>
        <v>23780000</v>
      </c>
    </row>
    <row r="6" spans="1:14">
      <c r="A6" s="22" t="s">
        <v>0</v>
      </c>
      <c r="B6" s="6">
        <v>0.1</v>
      </c>
      <c r="C6" s="7">
        <f t="shared" ref="C6:C11" si="0">$C$5*B6</f>
        <v>1732700</v>
      </c>
      <c r="D6" s="7">
        <f>$D$5*B6</f>
        <v>2020250</v>
      </c>
      <c r="E6" s="23">
        <f>$E$5*B6</f>
        <v>2378000</v>
      </c>
    </row>
    <row r="7" spans="1:14">
      <c r="A7" s="24" t="s">
        <v>21</v>
      </c>
      <c r="B7" s="8">
        <v>0.05</v>
      </c>
      <c r="C7" s="7">
        <f t="shared" si="0"/>
        <v>866350</v>
      </c>
      <c r="D7" s="7">
        <f>$D$5*B7</f>
        <v>1010125</v>
      </c>
      <c r="E7" s="23">
        <f t="shared" ref="E7:E33" si="1">$E$5*B7</f>
        <v>1189000</v>
      </c>
    </row>
    <row r="8" spans="1:14">
      <c r="A8" s="24" t="s">
        <v>23</v>
      </c>
      <c r="B8" s="8">
        <v>7.4999999999999997E-2</v>
      </c>
      <c r="C8" s="7">
        <f t="shared" si="0"/>
        <v>1299525</v>
      </c>
      <c r="D8" s="7">
        <f t="shared" ref="D8:D33" si="2">$D$5*B8</f>
        <v>1515187.5</v>
      </c>
      <c r="E8" s="23">
        <f t="shared" si="1"/>
        <v>1783500</v>
      </c>
    </row>
    <row r="9" spans="1:14" ht="18.75" customHeight="1">
      <c r="A9" s="24" t="s">
        <v>24</v>
      </c>
      <c r="B9" s="8">
        <v>7.4999999999999997E-2</v>
      </c>
      <c r="C9" s="7">
        <f t="shared" si="0"/>
        <v>1299525</v>
      </c>
      <c r="D9" s="7">
        <f t="shared" si="2"/>
        <v>1515187.5</v>
      </c>
      <c r="E9" s="23">
        <f t="shared" si="1"/>
        <v>1783500</v>
      </c>
    </row>
    <row r="10" spans="1:14" ht="18.75" customHeight="1">
      <c r="A10" s="24" t="s">
        <v>25</v>
      </c>
      <c r="B10" s="9">
        <v>0.03</v>
      </c>
      <c r="C10" s="7">
        <f t="shared" si="0"/>
        <v>519810</v>
      </c>
      <c r="D10" s="7">
        <f t="shared" si="2"/>
        <v>606075</v>
      </c>
      <c r="E10" s="23">
        <f t="shared" si="1"/>
        <v>713400</v>
      </c>
    </row>
    <row r="11" spans="1:14" ht="18.75" customHeight="1">
      <c r="A11" s="24" t="s">
        <v>26</v>
      </c>
      <c r="B11" s="9">
        <v>0.03</v>
      </c>
      <c r="C11" s="7">
        <f t="shared" si="0"/>
        <v>519810</v>
      </c>
      <c r="D11" s="7">
        <f t="shared" si="2"/>
        <v>606075</v>
      </c>
      <c r="E11" s="23">
        <f t="shared" si="1"/>
        <v>713400</v>
      </c>
    </row>
    <row r="12" spans="1:14">
      <c r="A12" s="24" t="s">
        <v>27</v>
      </c>
      <c r="B12" s="9">
        <v>0.03</v>
      </c>
      <c r="C12" s="7">
        <f t="shared" ref="C12:C33" si="3">$C$5*B12</f>
        <v>519810</v>
      </c>
      <c r="D12" s="7">
        <f t="shared" si="2"/>
        <v>606075</v>
      </c>
      <c r="E12" s="23">
        <f t="shared" si="1"/>
        <v>713400</v>
      </c>
    </row>
    <row r="13" spans="1:14">
      <c r="A13" s="24" t="s">
        <v>28</v>
      </c>
      <c r="B13" s="9">
        <v>0.03</v>
      </c>
      <c r="C13" s="7">
        <f t="shared" si="3"/>
        <v>519810</v>
      </c>
      <c r="D13" s="7">
        <f t="shared" si="2"/>
        <v>606075</v>
      </c>
      <c r="E13" s="23">
        <f t="shared" si="1"/>
        <v>713400</v>
      </c>
    </row>
    <row r="14" spans="1:14">
      <c r="A14" s="24" t="s">
        <v>29</v>
      </c>
      <c r="B14" s="9">
        <v>0.03</v>
      </c>
      <c r="C14" s="7">
        <f t="shared" si="3"/>
        <v>519810</v>
      </c>
      <c r="D14" s="7">
        <f t="shared" si="2"/>
        <v>606075</v>
      </c>
      <c r="E14" s="23">
        <f t="shared" si="1"/>
        <v>713400</v>
      </c>
    </row>
    <row r="15" spans="1:14">
      <c r="A15" s="24" t="s">
        <v>30</v>
      </c>
      <c r="B15" s="9">
        <v>0.03</v>
      </c>
      <c r="C15" s="7">
        <f t="shared" si="3"/>
        <v>519810</v>
      </c>
      <c r="D15" s="7">
        <f t="shared" si="2"/>
        <v>606075</v>
      </c>
      <c r="E15" s="23">
        <f t="shared" si="1"/>
        <v>713400</v>
      </c>
    </row>
    <row r="16" spans="1:14">
      <c r="A16" s="24" t="s">
        <v>31</v>
      </c>
      <c r="B16" s="9">
        <v>0.03</v>
      </c>
      <c r="C16" s="7">
        <f t="shared" si="3"/>
        <v>519810</v>
      </c>
      <c r="D16" s="7">
        <f t="shared" si="2"/>
        <v>606075</v>
      </c>
      <c r="E16" s="23">
        <f t="shared" si="1"/>
        <v>713400</v>
      </c>
    </row>
    <row r="17" spans="1:5">
      <c r="A17" s="24" t="s">
        <v>32</v>
      </c>
      <c r="B17" s="9">
        <v>0.03</v>
      </c>
      <c r="C17" s="7">
        <f t="shared" si="3"/>
        <v>519810</v>
      </c>
      <c r="D17" s="7">
        <f t="shared" si="2"/>
        <v>606075</v>
      </c>
      <c r="E17" s="23">
        <f t="shared" si="1"/>
        <v>713400</v>
      </c>
    </row>
    <row r="18" spans="1:5">
      <c r="A18" s="24" t="s">
        <v>33</v>
      </c>
      <c r="B18" s="9">
        <v>0.03</v>
      </c>
      <c r="C18" s="7">
        <f t="shared" si="3"/>
        <v>519810</v>
      </c>
      <c r="D18" s="7">
        <f t="shared" si="2"/>
        <v>606075</v>
      </c>
      <c r="E18" s="23">
        <f t="shared" si="1"/>
        <v>713400</v>
      </c>
    </row>
    <row r="19" spans="1:5">
      <c r="A19" s="24" t="s">
        <v>34</v>
      </c>
      <c r="B19" s="9">
        <v>0.03</v>
      </c>
      <c r="C19" s="7">
        <f t="shared" si="3"/>
        <v>519810</v>
      </c>
      <c r="D19" s="7">
        <f t="shared" si="2"/>
        <v>606075</v>
      </c>
      <c r="E19" s="23">
        <f t="shared" si="1"/>
        <v>713400</v>
      </c>
    </row>
    <row r="20" spans="1:5">
      <c r="A20" s="24" t="s">
        <v>35</v>
      </c>
      <c r="B20" s="9">
        <v>0.03</v>
      </c>
      <c r="C20" s="7">
        <f t="shared" si="3"/>
        <v>519810</v>
      </c>
      <c r="D20" s="7">
        <f t="shared" si="2"/>
        <v>606075</v>
      </c>
      <c r="E20" s="23">
        <f t="shared" si="1"/>
        <v>713400</v>
      </c>
    </row>
    <row r="21" spans="1:5">
      <c r="A21" s="24" t="s">
        <v>36</v>
      </c>
      <c r="B21" s="9">
        <v>0.03</v>
      </c>
      <c r="C21" s="7">
        <f t="shared" si="3"/>
        <v>519810</v>
      </c>
      <c r="D21" s="7">
        <f t="shared" si="2"/>
        <v>606075</v>
      </c>
      <c r="E21" s="23">
        <f t="shared" si="1"/>
        <v>713400</v>
      </c>
    </row>
    <row r="22" spans="1:5">
      <c r="A22" s="24" t="s">
        <v>37</v>
      </c>
      <c r="B22" s="9">
        <v>0.03</v>
      </c>
      <c r="C22" s="7">
        <f t="shared" si="3"/>
        <v>519810</v>
      </c>
      <c r="D22" s="7">
        <f t="shared" si="2"/>
        <v>606075</v>
      </c>
      <c r="E22" s="23">
        <f t="shared" si="1"/>
        <v>713400</v>
      </c>
    </row>
    <row r="23" spans="1:5">
      <c r="A23" s="24" t="s">
        <v>38</v>
      </c>
      <c r="B23" s="9">
        <v>0.03</v>
      </c>
      <c r="C23" s="7">
        <f t="shared" si="3"/>
        <v>519810</v>
      </c>
      <c r="D23" s="7">
        <f t="shared" si="2"/>
        <v>606075</v>
      </c>
      <c r="E23" s="23">
        <f t="shared" si="1"/>
        <v>713400</v>
      </c>
    </row>
    <row r="24" spans="1:5">
      <c r="A24" s="24" t="s">
        <v>39</v>
      </c>
      <c r="B24" s="9">
        <v>0.03</v>
      </c>
      <c r="C24" s="7">
        <f t="shared" si="3"/>
        <v>519810</v>
      </c>
      <c r="D24" s="7">
        <f t="shared" si="2"/>
        <v>606075</v>
      </c>
      <c r="E24" s="23">
        <f t="shared" si="1"/>
        <v>713400</v>
      </c>
    </row>
    <row r="25" spans="1:5">
      <c r="A25" s="24" t="s">
        <v>40</v>
      </c>
      <c r="B25" s="9">
        <v>0.03</v>
      </c>
      <c r="C25" s="7">
        <f t="shared" si="3"/>
        <v>519810</v>
      </c>
      <c r="D25" s="7">
        <f t="shared" si="2"/>
        <v>606075</v>
      </c>
      <c r="E25" s="23">
        <f t="shared" si="1"/>
        <v>713400</v>
      </c>
    </row>
    <row r="26" spans="1:5">
      <c r="A26" s="24" t="s">
        <v>41</v>
      </c>
      <c r="B26" s="9">
        <v>0.03</v>
      </c>
      <c r="C26" s="7">
        <f t="shared" si="3"/>
        <v>519810</v>
      </c>
      <c r="D26" s="7">
        <f t="shared" si="2"/>
        <v>606075</v>
      </c>
      <c r="E26" s="23">
        <f t="shared" si="1"/>
        <v>713400</v>
      </c>
    </row>
    <row r="27" spans="1:5">
      <c r="A27" s="24" t="s">
        <v>42</v>
      </c>
      <c r="B27" s="9">
        <v>0.03</v>
      </c>
      <c r="C27" s="7">
        <f t="shared" si="3"/>
        <v>519810</v>
      </c>
      <c r="D27" s="7">
        <f t="shared" si="2"/>
        <v>606075</v>
      </c>
      <c r="E27" s="23">
        <f t="shared" si="1"/>
        <v>713400</v>
      </c>
    </row>
    <row r="28" spans="1:5">
      <c r="A28" s="24" t="s">
        <v>43</v>
      </c>
      <c r="B28" s="9">
        <v>0.03</v>
      </c>
      <c r="C28" s="7">
        <f t="shared" si="3"/>
        <v>519810</v>
      </c>
      <c r="D28" s="7">
        <f t="shared" si="2"/>
        <v>606075</v>
      </c>
      <c r="E28" s="23">
        <f t="shared" si="1"/>
        <v>713400</v>
      </c>
    </row>
    <row r="29" spans="1:5">
      <c r="A29" s="24" t="s">
        <v>44</v>
      </c>
      <c r="B29" s="9">
        <v>0.03</v>
      </c>
      <c r="C29" s="7">
        <f t="shared" si="3"/>
        <v>519810</v>
      </c>
      <c r="D29" s="7">
        <f t="shared" si="2"/>
        <v>606075</v>
      </c>
      <c r="E29" s="23">
        <f t="shared" si="1"/>
        <v>713400</v>
      </c>
    </row>
    <row r="30" spans="1:5">
      <c r="A30" s="24" t="s">
        <v>45</v>
      </c>
      <c r="B30" s="9">
        <v>0.03</v>
      </c>
      <c r="C30" s="7">
        <f t="shared" si="3"/>
        <v>519810</v>
      </c>
      <c r="D30" s="7">
        <f t="shared" si="2"/>
        <v>606075</v>
      </c>
      <c r="E30" s="23">
        <f t="shared" si="1"/>
        <v>713400</v>
      </c>
    </row>
    <row r="31" spans="1:5">
      <c r="A31" s="24" t="s">
        <v>46</v>
      </c>
      <c r="B31" s="9">
        <v>2.5000000000000001E-2</v>
      </c>
      <c r="C31" s="7">
        <f t="shared" si="3"/>
        <v>433175</v>
      </c>
      <c r="D31" s="7">
        <f t="shared" si="2"/>
        <v>505062.5</v>
      </c>
      <c r="E31" s="23">
        <f t="shared" si="1"/>
        <v>594500</v>
      </c>
    </row>
    <row r="32" spans="1:5">
      <c r="A32" s="24" t="s">
        <v>47</v>
      </c>
      <c r="B32" s="9">
        <v>2.5000000000000001E-2</v>
      </c>
      <c r="C32" s="7">
        <f t="shared" si="3"/>
        <v>433175</v>
      </c>
      <c r="D32" s="7">
        <f t="shared" si="2"/>
        <v>505062.5</v>
      </c>
      <c r="E32" s="23">
        <f t="shared" si="1"/>
        <v>594500</v>
      </c>
    </row>
    <row r="33" spans="1:5" ht="26.25" thickBot="1">
      <c r="A33" s="25" t="s">
        <v>48</v>
      </c>
      <c r="B33" s="50">
        <v>0.02</v>
      </c>
      <c r="C33" s="26">
        <f t="shared" si="3"/>
        <v>346540</v>
      </c>
      <c r="D33" s="26">
        <f t="shared" si="2"/>
        <v>404050</v>
      </c>
      <c r="E33" s="27">
        <f t="shared" si="1"/>
        <v>475600</v>
      </c>
    </row>
    <row r="34" spans="1:5" ht="26.25" thickBot="1">
      <c r="A34" s="28" t="s">
        <v>11</v>
      </c>
      <c r="B34" s="29">
        <f>SUM(B6:B33)</f>
        <v>1.0000000000000007</v>
      </c>
      <c r="C34" s="30">
        <f>SUM(C6:C33)</f>
        <v>17327000</v>
      </c>
      <c r="D34" s="30">
        <f>SUM(D6:D33)</f>
        <v>20202500</v>
      </c>
      <c r="E34" s="31">
        <f>SUM(E6:E33)</f>
        <v>23780000</v>
      </c>
    </row>
    <row r="35" spans="1:5">
      <c r="A35" s="32"/>
      <c r="B35" s="33"/>
      <c r="C35" s="34"/>
      <c r="D35" s="34"/>
      <c r="E35" s="35"/>
    </row>
    <row r="36" spans="1:5">
      <c r="A36" s="36" t="s">
        <v>5</v>
      </c>
      <c r="B36" s="11">
        <v>0.05</v>
      </c>
      <c r="C36" s="12">
        <f>C34*B36</f>
        <v>866350</v>
      </c>
      <c r="D36" s="12">
        <f>D34*B36</f>
        <v>1010125</v>
      </c>
      <c r="E36" s="37">
        <f>E34*B36</f>
        <v>1189000</v>
      </c>
    </row>
    <row r="37" spans="1:5">
      <c r="A37" s="36" t="s">
        <v>6</v>
      </c>
      <c r="B37" s="13"/>
      <c r="C37" s="12">
        <v>30000</v>
      </c>
      <c r="D37" s="12">
        <v>30000</v>
      </c>
      <c r="E37" s="37">
        <v>30000</v>
      </c>
    </row>
    <row r="38" spans="1:5">
      <c r="A38" s="36" t="s">
        <v>7</v>
      </c>
      <c r="B38" s="14">
        <v>4.3499999999999997E-2</v>
      </c>
      <c r="C38" s="12">
        <f>C34*B38</f>
        <v>753724.5</v>
      </c>
      <c r="D38" s="12">
        <f>D34*B38</f>
        <v>878808.74999999988</v>
      </c>
      <c r="E38" s="37">
        <f>E34*B38</f>
        <v>1034429.9999999999</v>
      </c>
    </row>
    <row r="39" spans="1:5">
      <c r="A39" s="36" t="s">
        <v>8</v>
      </c>
      <c r="B39" s="11">
        <v>0.01</v>
      </c>
      <c r="C39" s="12">
        <f>C34*B39</f>
        <v>173270</v>
      </c>
      <c r="D39" s="12">
        <f>+D34*B39</f>
        <v>202025</v>
      </c>
      <c r="E39" s="37">
        <f>+E34*B39</f>
        <v>237800</v>
      </c>
    </row>
    <row r="40" spans="1:5">
      <c r="A40" s="36" t="s">
        <v>13</v>
      </c>
      <c r="B40" s="13"/>
      <c r="C40" s="12">
        <v>175600</v>
      </c>
      <c r="D40" s="12">
        <v>211100</v>
      </c>
      <c r="E40" s="37">
        <v>249100</v>
      </c>
    </row>
    <row r="41" spans="1:5">
      <c r="A41" s="36" t="s">
        <v>18</v>
      </c>
      <c r="B41" s="13"/>
      <c r="C41" s="15">
        <f>+C3*5*36</f>
        <v>216360</v>
      </c>
      <c r="D41" s="15">
        <f t="shared" ref="D41:E41" si="4">+D3*5*36</f>
        <v>254700</v>
      </c>
      <c r="E41" s="38">
        <f t="shared" si="4"/>
        <v>302400</v>
      </c>
    </row>
    <row r="42" spans="1:5">
      <c r="A42" s="51" t="s">
        <v>1</v>
      </c>
      <c r="B42" s="52"/>
      <c r="C42" s="53">
        <f>SUM(C36:C41)</f>
        <v>2215304.5</v>
      </c>
      <c r="D42" s="53">
        <f t="shared" ref="D42:E42" si="5">SUM(D36:D41)</f>
        <v>2586758.75</v>
      </c>
      <c r="E42" s="54">
        <f t="shared" si="5"/>
        <v>3042730</v>
      </c>
    </row>
    <row r="43" spans="1:5" ht="26.25" thickBot="1">
      <c r="A43" s="39"/>
      <c r="B43" s="40"/>
      <c r="C43" s="41"/>
      <c r="D43" s="41"/>
      <c r="E43" s="42"/>
    </row>
    <row r="44" spans="1:5" ht="26.25" thickBot="1">
      <c r="A44" s="43" t="s">
        <v>9</v>
      </c>
      <c r="B44" s="44"/>
      <c r="C44" s="45">
        <f>C34+C42</f>
        <v>19542304.5</v>
      </c>
      <c r="D44" s="45">
        <f>D34+D42</f>
        <v>22789258.75</v>
      </c>
      <c r="E44" s="46">
        <f>E34+E42</f>
        <v>26822730</v>
      </c>
    </row>
    <row r="45" spans="1:5" ht="26.25" thickBot="1">
      <c r="A45" s="55"/>
      <c r="B45" s="56"/>
      <c r="C45" s="56"/>
      <c r="D45" s="56"/>
      <c r="E45" s="57"/>
    </row>
    <row r="46" spans="1:5" ht="41.25" customHeight="1">
      <c r="A46" s="61" t="s">
        <v>12</v>
      </c>
      <c r="B46" s="47">
        <v>1</v>
      </c>
      <c r="C46" s="70" t="s">
        <v>14</v>
      </c>
      <c r="D46" s="71"/>
      <c r="E46" s="72"/>
    </row>
    <row r="47" spans="1:5" ht="34.5" customHeight="1">
      <c r="A47" s="62"/>
      <c r="B47" s="3">
        <v>2</v>
      </c>
      <c r="C47" s="73" t="s">
        <v>15</v>
      </c>
      <c r="D47" s="68"/>
      <c r="E47" s="69"/>
    </row>
    <row r="48" spans="1:5" ht="30" customHeight="1">
      <c r="A48" s="62"/>
      <c r="B48" s="3">
        <v>3</v>
      </c>
      <c r="C48" s="67" t="s">
        <v>16</v>
      </c>
      <c r="D48" s="68"/>
      <c r="E48" s="69"/>
    </row>
    <row r="49" spans="1:5" ht="29.25" customHeight="1">
      <c r="A49" s="62"/>
      <c r="B49" s="2">
        <v>4</v>
      </c>
      <c r="C49" s="67" t="s">
        <v>17</v>
      </c>
      <c r="D49" s="68"/>
      <c r="E49" s="69"/>
    </row>
    <row r="50" spans="1:5" ht="28.5" customHeight="1" thickBot="1">
      <c r="A50" s="63"/>
      <c r="B50" s="48">
        <v>5</v>
      </c>
      <c r="C50" s="64" t="s">
        <v>19</v>
      </c>
      <c r="D50" s="65"/>
      <c r="E50" s="66"/>
    </row>
  </sheetData>
  <mergeCells count="7">
    <mergeCell ref="A1:E1"/>
    <mergeCell ref="A46:A50"/>
    <mergeCell ref="C50:E50"/>
    <mergeCell ref="C48:E48"/>
    <mergeCell ref="C46:E46"/>
    <mergeCell ref="C47:E47"/>
    <mergeCell ref="C49:E49"/>
  </mergeCells>
  <printOptions horizontalCentered="1"/>
  <pageMargins left="0.25" right="0.25" top="0.75" bottom="0.75" header="0.3" footer="0.3"/>
  <pageSetup paperSize="5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WITH Club House</vt:lpstr>
      <vt:lpstr>'WITH Club House'!Obszar_wydruku</vt:lpstr>
    </vt:vector>
  </TitlesOfParts>
  <Company>xyz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Sameer</cp:lastModifiedBy>
  <cp:lastPrinted>2016-01-25T12:07:02Z</cp:lastPrinted>
  <dcterms:created xsi:type="dcterms:W3CDTF">2010-08-26T07:50:26Z</dcterms:created>
  <dcterms:modified xsi:type="dcterms:W3CDTF">2016-01-30T16:59:10Z</dcterms:modified>
</cp:coreProperties>
</file>